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Purchase Reco (ITC)" sheetId="2" state="visible" r:id="rId4"/>
    <sheet name="Sales Reco (Outward)" sheetId="3" state="visible" r:id="rId5"/>
    <sheet name="GSTR-1 vs GSTR-3B" sheetId="4" state="visible" r:id="rId6"/>
    <sheet name="Summary Dashboard"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<sst xmlns="http://schemas.openxmlformats.org/spreadsheetml/2006/main" count="151" uniqueCount="106">
  <si>
    <t xml:space="preserve">GST Reconciliation Template (India)</t>
  </si>
  <si>
    <t xml:space="preserve">A ready-to-use workbook for reconciling your Purchase Register against GSTR-2B, your Sales Register against GSTR-1, and GSTR-1 against GSTR-3B, month by month.</t>
  </si>
  <si>
    <t xml:space="preserve">How this workbook is organised</t>
  </si>
  <si>
    <t xml:space="preserve">1. 'Purchase Reco (ITC)' - compare your Purchase Register against GSTR-2B to check your Input Tax Credit claim.</t>
  </si>
  <si>
    <t xml:space="preserve">2. 'Sales Reco (Outward)' - compare your Sales Register against GSTR-1 to check your outward supply reporting.</t>
  </si>
  <si>
    <t xml:space="preserve">3. 'GSTR-1 vs GSTR-3B' - compare monthly summary totals between the two returns to check for under or over-reporting.</t>
  </si>
  <si>
    <t xml:space="preserve">4. 'Summary Dashboard' - a single-page view of matched, mismatched, and missing invoices across both reconciliations, updated automatically.</t>
  </si>
  <si>
    <t xml:space="preserve">How to use each reconciliation sheet</t>
  </si>
  <si>
    <t xml:space="preserve">Yellow cells are the only ones you need to fill in. Paste your Books data on the left block, and the portal data (GSTR-2B or GSTR-1, downloaded from the GST portal) on the right block.</t>
  </si>
  <si>
    <t xml:space="preserve">The Status column updates automatically: 'Matched' means the invoice and amount tie out, 'Mismatch' means it was found but the amount differs by more than Re. 1, and 'Missing in GSTR-2B/1' means the invoice could not be found in the portal data at all.</t>
  </si>
  <si>
    <t xml:space="preserve">A second Status column checks the reverse direction too, flagging invoices that are in the portal data but missing from your books, since those are credits or sales you may not have recorded.</t>
  </si>
  <si>
    <t xml:space="preserve">To add more rows, select the last formula row in both the Books block and the Portal block, and drag or copy-paste it down.</t>
  </si>
  <si>
    <t xml:space="preserve">Why the matching uses a Reconciliation Key</t>
  </si>
  <si>
    <t xml:space="preserve">Invoice numbers rarely match exactly between your books and the portal (for example 'INV-1001' vs 'INV1001'). The Reconciliation Key combines GSTIN and invoice number and strips out hyphens, so minor formatting differences don't cause false mismatches.</t>
  </si>
  <si>
    <t xml:space="preserve">Note: this template is built for standard reconciliation workflows. For very high transaction volumes (several thousand rows), formulas will still work but may recalculate more slowly, since it does not use macros.</t>
  </si>
  <si>
    <t xml:space="preserve">Purchase Register vs GSTR-2B (ITC Reconciliation)</t>
  </si>
  <si>
    <t xml:space="preserve">Left block: your Purchase Register (Books). Right block: paste your downloaded GSTR-2B data. Status columns update automatically.</t>
  </si>
  <si>
    <t xml:space="preserve">YOUR BOOKS (Purchase Register)</t>
  </si>
  <si>
    <t xml:space="preserve">GSTR-2B DATA (paste from GST portal)</t>
  </si>
  <si>
    <t xml:space="preserve">Sr</t>
  </si>
  <si>
    <t xml:space="preserve">Supplier GSTIN</t>
  </si>
  <si>
    <t xml:space="preserve">Invoice No.</t>
  </si>
  <si>
    <t xml:space="preserve">Invoice Date</t>
  </si>
  <si>
    <t xml:space="preserve">Taxable Value (₹)</t>
  </si>
  <si>
    <t xml:space="preserve">GST Amount (₹)</t>
  </si>
  <si>
    <t xml:space="preserve">Recon Key</t>
  </si>
  <si>
    <t xml:space="preserve">2B Taxable Value (₹)</t>
  </si>
  <si>
    <t xml:space="preserve">2B GST Amount (₹)</t>
  </si>
  <si>
    <t xml:space="preserve">Variance (₹)</t>
  </si>
  <si>
    <t xml:space="preserve">Status (Books vs 2B)</t>
  </si>
  <si>
    <t xml:space="preserve">Status (2B vs Books)</t>
  </si>
  <si>
    <t xml:space="preserve">27ABCDE1234F1Z5</t>
  </si>
  <si>
    <t xml:space="preserve">INV-1001</t>
  </si>
  <si>
    <t xml:space="preserve">2026-04-05</t>
  </si>
  <si>
    <t xml:space="preserve">29PQRSX5678K1Z2</t>
  </si>
  <si>
    <t xml:space="preserve">INV-2002</t>
  </si>
  <si>
    <t xml:space="preserve">2026-04-08</t>
  </si>
  <si>
    <t xml:space="preserve">07LMNOP4321Q1Z9</t>
  </si>
  <si>
    <t xml:space="preserve">B-778</t>
  </si>
  <si>
    <t xml:space="preserve">2026-04-11</t>
  </si>
  <si>
    <t xml:space="preserve">INV-1002</t>
  </si>
  <si>
    <t xml:space="preserve">2026-04-15</t>
  </si>
  <si>
    <t xml:space="preserve">33WXYZS9988R1Z4</t>
  </si>
  <si>
    <t xml:space="preserve">SR-556</t>
  </si>
  <si>
    <t xml:space="preserve">2026-04-19</t>
  </si>
  <si>
    <t xml:space="preserve">Sales Register vs GSTR-1 (Outward Supply Reconciliation)</t>
  </si>
  <si>
    <t xml:space="preserve">Left block: your Sales Register (Books). Right block: paste your filed GSTR-1 data. Status columns update automatically.</t>
  </si>
  <si>
    <t xml:space="preserve">YOUR BOOKS (Sales Register)</t>
  </si>
  <si>
    <t xml:space="preserve">GSTR-1 DATA (paste from GST portal)</t>
  </si>
  <si>
    <t xml:space="preserve">Buyer GSTIN</t>
  </si>
  <si>
    <t xml:space="preserve">GSTR-1 Taxable Value (₹)</t>
  </si>
  <si>
    <t xml:space="preserve">GSTR-1 GST Amount (₹)</t>
  </si>
  <si>
    <t xml:space="preserve">Status (Books vs GSTR-1)</t>
  </si>
  <si>
    <t xml:space="preserve">Status (GSTR-1 vs Books)</t>
  </si>
  <si>
    <t xml:space="preserve">29ABCDS1111A1Z1</t>
  </si>
  <si>
    <t xml:space="preserve">SAL-501</t>
  </si>
  <si>
    <t xml:space="preserve">2026-04-06</t>
  </si>
  <si>
    <t xml:space="preserve">07XYZAB2222B1Z8</t>
  </si>
  <si>
    <t xml:space="preserve">SAL-502</t>
  </si>
  <si>
    <t xml:space="preserve">2026-04-09</t>
  </si>
  <si>
    <t xml:space="preserve">24LMNPQ3333C1Z3</t>
  </si>
  <si>
    <t xml:space="preserve">SAL-503</t>
  </si>
  <si>
    <t xml:space="preserve">2026-04-14</t>
  </si>
  <si>
    <t xml:space="preserve">SAL-504</t>
  </si>
  <si>
    <t xml:space="preserve">2026-04-20</t>
  </si>
  <si>
    <t xml:space="preserve">GSTR-1 vs GSTR-3B (Monthly Summary Reconciliation)</t>
  </si>
  <si>
    <t xml:space="preserve">Enter your monthly totals from each return (yellow cells). Variance and Status calculate automatically.</t>
  </si>
  <si>
    <t xml:space="preserve">Month</t>
  </si>
  <si>
    <t xml:space="preserve">GSTR-1 Tax Amount (₹)</t>
  </si>
  <si>
    <t xml:space="preserve">GSTR-3B Taxable Value (₹)</t>
  </si>
  <si>
    <t xml:space="preserve">GSTR-3B Tax Amount (₹)</t>
  </si>
  <si>
    <t xml:space="preserve">Taxable Value Variance (₹)</t>
  </si>
  <si>
    <t xml:space="preserve">Tax Amount Variance (₹)</t>
  </si>
  <si>
    <t xml:space="preserve">Status</t>
  </si>
  <si>
    <t xml:space="preserve">Apr-26</t>
  </si>
  <si>
    <t xml:space="preserve">May-26</t>
  </si>
  <si>
    <t xml:space="preserve">Jun-26</t>
  </si>
  <si>
    <t xml:space="preserve">Jul-26</t>
  </si>
  <si>
    <t xml:space="preserve">Aug-26</t>
  </si>
  <si>
    <t xml:space="preserve">Sep-26</t>
  </si>
  <si>
    <t xml:space="preserve">Oct-26</t>
  </si>
  <si>
    <t xml:space="preserve">Nov-26</t>
  </si>
  <si>
    <t xml:space="preserve">Dec-26</t>
  </si>
  <si>
    <t xml:space="preserve">Jan-27</t>
  </si>
  <si>
    <t xml:space="preserve">Feb-27</t>
  </si>
  <si>
    <t xml:space="preserve">Mar-27</t>
  </si>
  <si>
    <t xml:space="preserve">Total</t>
  </si>
  <si>
    <t xml:space="preserve">GST Reconciliation Summary Dashboard</t>
  </si>
  <si>
    <t xml:space="preserve">Live counts pulled automatically from the Purchase Reco, Sales Reco, and GSTR-1 vs GSTR-3B sheets. No manual entry needed here.</t>
  </si>
  <si>
    <t xml:space="preserve">Purchase Reconciliation (ITC)</t>
  </si>
  <si>
    <t xml:space="preserve">Matched Invoices</t>
  </si>
  <si>
    <t xml:space="preserve">Mismatched Invoices</t>
  </si>
  <si>
    <t xml:space="preserve">Missing in GSTR-2B</t>
  </si>
  <si>
    <t xml:space="preserve">Missing in Books (present in 2B)</t>
  </si>
  <si>
    <t xml:space="preserve">Total ITC as per Books (₹)</t>
  </si>
  <si>
    <t xml:space="preserve">Total ITC as per GSTR-2B (₹)</t>
  </si>
  <si>
    <t xml:space="preserve">Sales Reconciliation (Outward Supply)</t>
  </si>
  <si>
    <t xml:space="preserve">Missing in GSTR-1</t>
  </si>
  <si>
    <t xml:space="preserve">Missing in Books (present in GSTR-1)</t>
  </si>
  <si>
    <t xml:space="preserve">Total Sales GST as per Books (₹)</t>
  </si>
  <si>
    <t xml:space="preserve">Total Sales GST as per GSTR-1 (₹)</t>
  </si>
  <si>
    <t xml:space="preserve">GSTR-1 vs GSTR-3B (Monthly)</t>
  </si>
  <si>
    <t xml:space="preserve">Months Matched</t>
  </si>
  <si>
    <t xml:space="preserve">Months Needing Review</t>
  </si>
  <si>
    <t xml:space="preserve">Total Taxable Value Variance (₹)</t>
  </si>
  <si>
    <t xml:space="preserve">Total Tax Amount Variance (₹)</t>
  </si>
</sst>
</file>

<file path=xl/styles.xml><?xml version="1.0" encoding="utf-8"?>
<styleSheet xmlns="http://schemas.openxmlformats.org/spreadsheetml/2006/main">
  <numFmts count="2">
    <numFmt numFmtId="164" formatCode="General"/>
    <numFmt numFmtId="165" formatCode="\₹#,##0.00"/>
  </numFmts>
  <fonts count="10">
    <font>
      <sz val="11"/>
      <color theme="1"/>
      <name val="Calibri"/>
      <family val="2"/>
      <charset val="1"/>
    </font>
    <font>
      <sz val="10"/>
      <name val="Arial"/>
      <family val="0"/>
    </font>
    <font>
      <sz val="10"/>
      <name val="Arial"/>
      <family val="0"/>
    </font>
    <font>
      <sz val="10"/>
      <name val="Arial"/>
      <family val="0"/>
    </font>
    <font>
      <b val="true"/>
      <sz val="14"/>
      <color rgb="FF1F4E78"/>
      <name val="Arial"/>
      <family val="0"/>
      <charset val="1"/>
    </font>
    <font>
      <i val="true"/>
      <sz val="10"/>
      <color rgb="FF595959"/>
      <name val="Arial"/>
      <family val="0"/>
      <charset val="1"/>
    </font>
    <font>
      <b val="true"/>
      <sz val="10"/>
      <name val="Arial"/>
      <family val="0"/>
      <charset val="1"/>
    </font>
    <font>
      <sz val="10"/>
      <name val="Arial"/>
      <family val="0"/>
      <charset val="1"/>
    </font>
    <font>
      <b val="true"/>
      <sz val="10"/>
      <color rgb="FF1F4E78"/>
      <name val="Arial"/>
      <family val="0"/>
      <charset val="1"/>
    </font>
    <font>
      <b val="true"/>
      <sz val="11"/>
      <color rgb="FFFFFFFF"/>
      <name val="Arial"/>
      <family val="0"/>
      <charset val="1"/>
    </font>
  </fonts>
  <fills count="5">
    <fill>
      <patternFill patternType="none"/>
    </fill>
    <fill>
      <patternFill patternType="gray125"/>
    </fill>
    <fill>
      <patternFill patternType="solid">
        <fgColor rgb="FFD9E2F3"/>
        <bgColor rgb="FFC6EFCE"/>
      </patternFill>
    </fill>
    <fill>
      <patternFill patternType="solid">
        <fgColor rgb="FF1F4E78"/>
        <bgColor rgb="FF003366"/>
      </patternFill>
    </fill>
    <fill>
      <patternFill patternType="solid">
        <fgColor rgb="FFFFFF00"/>
        <bgColor rgb="FFFFFF00"/>
      </patternFill>
    </fill>
  </fills>
  <borders count="2">
    <border diagonalUp="false" diagonalDown="false">
      <left/>
      <right/>
      <top/>
      <bottom/>
      <diagonal/>
    </border>
    <border diagonalUp="false" diagonalDown="false">
      <left style="thin">
        <color rgb="FFB7B7B7"/>
      </left>
      <right style="thin">
        <color rgb="FFB7B7B7"/>
      </right>
      <top style="thin">
        <color rgb="FFB7B7B7"/>
      </top>
      <bottom style="thin">
        <color rgb="FFB7B7B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8" fillId="2" borderId="0" xfId="0" applyFont="true" applyBorder="true" applyAlignment="true" applyProtection="false">
      <alignment horizontal="center" vertical="bottom" textRotation="0" wrapText="fals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5" fontId="7" fillId="4"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5" fontId="7" fillId="4" borderId="1" xfId="0" applyFont="true" applyBorder="true" applyAlignment="true" applyProtection="false">
      <alignment horizontal="center"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8" fillId="2"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6EFCE"/>
        </patternFill>
      </fill>
    </dxf>
    <dxf>
      <fill>
        <patternFill>
          <bgColor rgb="FFFFEB9C"/>
        </patternFill>
      </fill>
    </dxf>
    <dxf>
      <fill>
        <patternFill>
          <bgColor rgb="FFFFC7C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7" min="2" style="0" width="16"/>
  </cols>
  <sheetData>
    <row r="2" customFormat="false" ht="17.35" hidden="false" customHeight="false" outlineLevel="0" collapsed="false">
      <c r="B2" s="1" t="s">
        <v>0</v>
      </c>
    </row>
    <row r="3" customFormat="false" ht="23.85" hidden="false" customHeight="true" outlineLevel="0" collapsed="false">
      <c r="B3" s="2" t="s">
        <v>1</v>
      </c>
      <c r="C3" s="2"/>
      <c r="D3" s="2"/>
      <c r="E3" s="2"/>
      <c r="F3" s="2"/>
      <c r="G3" s="2"/>
    </row>
    <row r="5" customFormat="false" ht="30" hidden="false" customHeight="true" outlineLevel="0" collapsed="false">
      <c r="B5" s="3" t="s">
        <v>2</v>
      </c>
      <c r="C5" s="3"/>
      <c r="D5" s="3"/>
      <c r="E5" s="3"/>
      <c r="F5" s="3"/>
      <c r="G5" s="3"/>
    </row>
    <row r="6" customFormat="false" ht="30" hidden="false" customHeight="true" outlineLevel="0" collapsed="false">
      <c r="B6" s="4" t="s">
        <v>3</v>
      </c>
      <c r="C6" s="4"/>
      <c r="D6" s="4"/>
      <c r="E6" s="4"/>
      <c r="F6" s="4"/>
      <c r="G6" s="4"/>
    </row>
    <row r="7" customFormat="false" ht="30" hidden="false" customHeight="true" outlineLevel="0" collapsed="false">
      <c r="B7" s="4" t="s">
        <v>4</v>
      </c>
      <c r="C7" s="4"/>
      <c r="D7" s="4"/>
      <c r="E7" s="4"/>
      <c r="F7" s="4"/>
      <c r="G7" s="4"/>
    </row>
    <row r="8" customFormat="false" ht="30" hidden="false" customHeight="true" outlineLevel="0" collapsed="false">
      <c r="B8" s="4" t="s">
        <v>5</v>
      </c>
      <c r="C8" s="4"/>
      <c r="D8" s="4"/>
      <c r="E8" s="4"/>
      <c r="F8" s="4"/>
      <c r="G8" s="4"/>
    </row>
    <row r="9" customFormat="false" ht="30" hidden="false" customHeight="true" outlineLevel="0" collapsed="false">
      <c r="B9" s="4" t="s">
        <v>6</v>
      </c>
      <c r="C9" s="4"/>
      <c r="D9" s="4"/>
      <c r="E9" s="4"/>
      <c r="F9" s="4"/>
      <c r="G9" s="4"/>
    </row>
    <row r="10" customFormat="false" ht="7.5" hidden="false" customHeight="true" outlineLevel="0" collapsed="false">
      <c r="B10" s="4"/>
      <c r="C10" s="4"/>
      <c r="D10" s="4"/>
      <c r="E10" s="4"/>
      <c r="F10" s="4"/>
      <c r="G10" s="4"/>
    </row>
    <row r="11" customFormat="false" ht="30" hidden="false" customHeight="true" outlineLevel="0" collapsed="false">
      <c r="B11" s="3" t="s">
        <v>7</v>
      </c>
      <c r="C11" s="3"/>
      <c r="D11" s="3"/>
      <c r="E11" s="3"/>
      <c r="F11" s="3"/>
      <c r="G11" s="3"/>
    </row>
    <row r="12" customFormat="false" ht="30" hidden="false" customHeight="true" outlineLevel="0" collapsed="false">
      <c r="B12" s="4" t="s">
        <v>8</v>
      </c>
      <c r="C12" s="4"/>
      <c r="D12" s="4"/>
      <c r="E12" s="4"/>
      <c r="F12" s="4"/>
      <c r="G12" s="4"/>
    </row>
    <row r="13" customFormat="false" ht="30" hidden="false" customHeight="true" outlineLevel="0" collapsed="false">
      <c r="B13" s="4" t="s">
        <v>9</v>
      </c>
      <c r="C13" s="4"/>
      <c r="D13" s="4"/>
      <c r="E13" s="4"/>
      <c r="F13" s="4"/>
      <c r="G13" s="4"/>
    </row>
    <row r="14" customFormat="false" ht="30" hidden="false" customHeight="true" outlineLevel="0" collapsed="false">
      <c r="B14" s="4" t="s">
        <v>10</v>
      </c>
      <c r="C14" s="4"/>
      <c r="D14" s="4"/>
      <c r="E14" s="4"/>
      <c r="F14" s="4"/>
      <c r="G14" s="4"/>
    </row>
    <row r="15" customFormat="false" ht="30" hidden="false" customHeight="true" outlineLevel="0" collapsed="false">
      <c r="B15" s="4" t="s">
        <v>11</v>
      </c>
      <c r="C15" s="4"/>
      <c r="D15" s="4"/>
      <c r="E15" s="4"/>
      <c r="F15" s="4"/>
      <c r="G15" s="4"/>
    </row>
    <row r="16" customFormat="false" ht="7.5" hidden="false" customHeight="true" outlineLevel="0" collapsed="false">
      <c r="B16" s="4"/>
      <c r="C16" s="4"/>
      <c r="D16" s="4"/>
      <c r="E16" s="4"/>
      <c r="F16" s="4"/>
      <c r="G16" s="4"/>
    </row>
    <row r="17" customFormat="false" ht="30" hidden="false" customHeight="true" outlineLevel="0" collapsed="false">
      <c r="B17" s="3" t="s">
        <v>12</v>
      </c>
      <c r="C17" s="3"/>
      <c r="D17" s="3"/>
      <c r="E17" s="3"/>
      <c r="F17" s="3"/>
      <c r="G17" s="3"/>
    </row>
    <row r="18" customFormat="false" ht="30" hidden="false" customHeight="true" outlineLevel="0" collapsed="false">
      <c r="B18" s="4" t="s">
        <v>13</v>
      </c>
      <c r="C18" s="4"/>
      <c r="D18" s="4"/>
      <c r="E18" s="4"/>
      <c r="F18" s="4"/>
      <c r="G18" s="4"/>
    </row>
    <row r="19" customFormat="false" ht="7.5" hidden="false" customHeight="true" outlineLevel="0" collapsed="false">
      <c r="B19" s="4"/>
      <c r="C19" s="4"/>
      <c r="D19" s="4"/>
      <c r="E19" s="4"/>
      <c r="F19" s="4"/>
      <c r="G19" s="4"/>
    </row>
    <row r="20" customFormat="false" ht="30" hidden="false" customHeight="true" outlineLevel="0" collapsed="false">
      <c r="B20" s="5" t="s">
        <v>14</v>
      </c>
      <c r="C20" s="5"/>
      <c r="D20" s="5"/>
      <c r="E20" s="5"/>
      <c r="F20" s="5"/>
      <c r="G20" s="5"/>
    </row>
  </sheetData>
  <mergeCells count="17">
    <mergeCell ref="B3:G3"/>
    <mergeCell ref="B5:G5"/>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V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18"/>
    <col collapsed="false" customWidth="true" hidden="false" outlineLevel="0" max="4" min="4" style="0" width="14"/>
    <col collapsed="false" customWidth="true" hidden="false" outlineLevel="0" max="5" min="5" style="0" width="13"/>
    <col collapsed="false" customWidth="true" hidden="false" outlineLevel="0" max="6" min="6" style="0" width="15"/>
    <col collapsed="false" customWidth="true" hidden="false" outlineLevel="0" max="7" min="7" style="0" width="14"/>
    <col collapsed="false" customWidth="true" hidden="false" outlineLevel="0" max="8" min="8" style="0" width="16"/>
    <col collapsed="false" customWidth="true" hidden="false" outlineLevel="0" max="9" min="9" style="0" width="3"/>
    <col collapsed="false" customWidth="true" hidden="false" outlineLevel="0" max="10" min="10" style="0" width="18"/>
    <col collapsed="false" customWidth="true" hidden="false" outlineLevel="0" max="11" min="11" style="0" width="14"/>
    <col collapsed="false" customWidth="true" hidden="false" outlineLevel="0" max="12" min="12" style="0" width="13"/>
    <col collapsed="false" customWidth="true" hidden="false" outlineLevel="0" max="13" min="13" style="0" width="15"/>
    <col collapsed="false" customWidth="true" hidden="false" outlineLevel="0" max="14" min="14" style="0" width="14"/>
    <col collapsed="false" customWidth="true" hidden="false" outlineLevel="0" max="15" min="15" style="0" width="16"/>
    <col collapsed="false" customWidth="true" hidden="false" outlineLevel="0" max="16" min="16" style="0" width="15"/>
    <col collapsed="false" customWidth="true" hidden="false" outlineLevel="0" max="17" min="17" style="0" width="14"/>
    <col collapsed="false" customWidth="true" hidden="false" outlineLevel="0" max="18" min="18" style="0" width="13"/>
    <col collapsed="false" customWidth="true" hidden="false" outlineLevel="0" max="19" min="19" style="0" width="20"/>
    <col collapsed="false" customWidth="true" hidden="false" outlineLevel="0" max="22" min="22" style="0" width="18"/>
  </cols>
  <sheetData>
    <row r="2" customFormat="false" ht="17.35" hidden="false" customHeight="false" outlineLevel="0" collapsed="false">
      <c r="B2" s="1" t="s">
        <v>15</v>
      </c>
    </row>
    <row r="3" customFormat="false" ht="15" hidden="false" customHeight="true" outlineLevel="0" collapsed="false">
      <c r="B3" s="2" t="s">
        <v>16</v>
      </c>
      <c r="C3" s="2"/>
      <c r="D3" s="2"/>
      <c r="E3" s="2"/>
      <c r="F3" s="2"/>
      <c r="G3" s="2"/>
      <c r="H3" s="2"/>
      <c r="I3" s="2"/>
      <c r="J3" s="2"/>
      <c r="K3" s="2"/>
      <c r="L3" s="2"/>
      <c r="M3" s="2"/>
      <c r="N3" s="2"/>
    </row>
    <row r="5" customFormat="false" ht="15" hidden="false" customHeight="false" outlineLevel="0" collapsed="false">
      <c r="B5" s="6" t="s">
        <v>17</v>
      </c>
      <c r="C5" s="6"/>
      <c r="D5" s="6"/>
      <c r="E5" s="6"/>
      <c r="F5" s="6"/>
      <c r="G5" s="6"/>
      <c r="H5" s="6"/>
      <c r="J5" s="6" t="s">
        <v>18</v>
      </c>
      <c r="K5" s="6"/>
      <c r="L5" s="6"/>
      <c r="M5" s="6"/>
      <c r="N5" s="6"/>
      <c r="O5" s="6"/>
    </row>
    <row r="6" customFormat="false" ht="30" hidden="false" customHeight="true" outlineLevel="0" collapsed="false">
      <c r="B6" s="7" t="s">
        <v>19</v>
      </c>
      <c r="C6" s="7" t="s">
        <v>20</v>
      </c>
      <c r="D6" s="7" t="s">
        <v>21</v>
      </c>
      <c r="E6" s="7" t="s">
        <v>22</v>
      </c>
      <c r="F6" s="7" t="s">
        <v>23</v>
      </c>
      <c r="G6" s="7" t="s">
        <v>24</v>
      </c>
      <c r="H6" s="7" t="s">
        <v>25</v>
      </c>
      <c r="J6" s="7" t="s">
        <v>20</v>
      </c>
      <c r="K6" s="7" t="s">
        <v>21</v>
      </c>
      <c r="L6" s="7" t="s">
        <v>22</v>
      </c>
      <c r="M6" s="7" t="s">
        <v>23</v>
      </c>
      <c r="N6" s="7" t="s">
        <v>24</v>
      </c>
      <c r="O6" s="7" t="s">
        <v>25</v>
      </c>
      <c r="Q6" s="7" t="s">
        <v>26</v>
      </c>
      <c r="R6" s="7" t="s">
        <v>27</v>
      </c>
      <c r="S6" s="7" t="s">
        <v>28</v>
      </c>
      <c r="T6" s="7" t="s">
        <v>29</v>
      </c>
      <c r="V6" s="7" t="s">
        <v>30</v>
      </c>
    </row>
    <row r="7" customFormat="false" ht="15" hidden="false" customHeight="false" outlineLevel="0" collapsed="false">
      <c r="B7" s="8" t="n">
        <v>1</v>
      </c>
      <c r="C7" s="9" t="s">
        <v>31</v>
      </c>
      <c r="D7" s="9" t="s">
        <v>32</v>
      </c>
      <c r="E7" s="9" t="s">
        <v>33</v>
      </c>
      <c r="F7" s="10" t="n">
        <v>50000</v>
      </c>
      <c r="G7" s="10" t="n">
        <v>9000</v>
      </c>
      <c r="H7" s="8" t="str">
        <f aca="false">IF(D7="","",C7&amp;SUBSTITUTE(D7,"-",""))</f>
        <v>27ABCDE1234F1Z5INV1001</v>
      </c>
      <c r="J7" s="9" t="s">
        <v>31</v>
      </c>
      <c r="K7" s="9" t="s">
        <v>32</v>
      </c>
      <c r="L7" s="9" t="s">
        <v>33</v>
      </c>
      <c r="M7" s="10" t="n">
        <v>50000</v>
      </c>
      <c r="N7" s="10" t="n">
        <v>9000</v>
      </c>
      <c r="O7" s="8" t="str">
        <f aca="false">IF(K7="","",J7&amp;SUBSTITUTE(K7,"-",""))</f>
        <v>27ABCDE1234F1Z5INV1001</v>
      </c>
      <c r="Q7" s="11" t="n">
        <f aca="false">IF(H7="","",IFERROR(INDEX($M$7:$M$20,MATCH(H7,$O$7:$O$20,0)),""))</f>
        <v>50000</v>
      </c>
      <c r="R7" s="11" t="n">
        <f aca="false">IF(H7="","",IFERROR(INDEX($N$7:$N$20,MATCH(H7,$O$7:$O$20,0)),""))</f>
        <v>9000</v>
      </c>
      <c r="S7" s="11" t="n">
        <f aca="false">IF(OR(H7="",R7=""),"",G7-R7)</f>
        <v>0</v>
      </c>
      <c r="T7" s="12" t="str">
        <f aca="false">IF(H7="","",IF(R7="","Missing in GSTR-2B",IF(ABS(G7-R7)&gt;1,"Mismatch","Matched")))</f>
        <v>Matched</v>
      </c>
      <c r="V7" s="12" t="str">
        <f aca="false">IF(O7="","",IF(ISNUMBER(MATCH(O7,$H$7:$H$21,0)),"Found in Books","Missing in Books"))</f>
        <v>Found in Books</v>
      </c>
    </row>
    <row r="8" customFormat="false" ht="15" hidden="false" customHeight="false" outlineLevel="0" collapsed="false">
      <c r="B8" s="8" t="n">
        <v>2</v>
      </c>
      <c r="C8" s="9" t="s">
        <v>34</v>
      </c>
      <c r="D8" s="9" t="s">
        <v>35</v>
      </c>
      <c r="E8" s="9" t="s">
        <v>36</v>
      </c>
      <c r="F8" s="10" t="n">
        <v>120000</v>
      </c>
      <c r="G8" s="10" t="n">
        <v>21600</v>
      </c>
      <c r="H8" s="8" t="str">
        <f aca="false">IF(D8="","",C8&amp;SUBSTITUTE(D8,"-",""))</f>
        <v>29PQRSX5678K1Z2INV2002</v>
      </c>
      <c r="J8" s="9" t="s">
        <v>34</v>
      </c>
      <c r="K8" s="9" t="s">
        <v>35</v>
      </c>
      <c r="L8" s="9" t="s">
        <v>36</v>
      </c>
      <c r="M8" s="10" t="n">
        <v>120000</v>
      </c>
      <c r="N8" s="10" t="n">
        <v>21600</v>
      </c>
      <c r="O8" s="8" t="str">
        <f aca="false">IF(K8="","",J8&amp;SUBSTITUTE(K8,"-",""))</f>
        <v>29PQRSX5678K1Z2INV2002</v>
      </c>
      <c r="Q8" s="11" t="n">
        <f aca="false">IF(H8="","",IFERROR(INDEX($M$7:$M$20,MATCH(H8,$O$7:$O$20,0)),""))</f>
        <v>120000</v>
      </c>
      <c r="R8" s="11" t="n">
        <f aca="false">IF(H8="","",IFERROR(INDEX($N$7:$N$20,MATCH(H8,$O$7:$O$20,0)),""))</f>
        <v>21600</v>
      </c>
      <c r="S8" s="11" t="n">
        <f aca="false">IF(OR(H8="",R8=""),"",G8-R8)</f>
        <v>0</v>
      </c>
      <c r="T8" s="12" t="str">
        <f aca="false">IF(H8="","",IF(R8="","Missing in GSTR-2B",IF(ABS(G8-R8)&gt;1,"Mismatch","Matched")))</f>
        <v>Matched</v>
      </c>
      <c r="V8" s="12" t="str">
        <f aca="false">IF(O8="","",IF(ISNUMBER(MATCH(O8,$H$7:$H$21,0)),"Found in Books","Missing in Books"))</f>
        <v>Found in Books</v>
      </c>
    </row>
    <row r="9" customFormat="false" ht="15" hidden="false" customHeight="false" outlineLevel="0" collapsed="false">
      <c r="B9" s="8" t="n">
        <v>3</v>
      </c>
      <c r="C9" s="9" t="s">
        <v>37</v>
      </c>
      <c r="D9" s="9" t="s">
        <v>38</v>
      </c>
      <c r="E9" s="9" t="s">
        <v>39</v>
      </c>
      <c r="F9" s="10" t="n">
        <v>15000</v>
      </c>
      <c r="G9" s="10" t="n">
        <v>2700</v>
      </c>
      <c r="H9" s="8" t="str">
        <f aca="false">IF(D9="","",C9&amp;SUBSTITUTE(D9,"-",""))</f>
        <v>07LMNOP4321Q1Z9B778</v>
      </c>
      <c r="J9" s="9" t="s">
        <v>31</v>
      </c>
      <c r="K9" s="9" t="s">
        <v>40</v>
      </c>
      <c r="L9" s="9" t="s">
        <v>41</v>
      </c>
      <c r="M9" s="10" t="n">
        <v>32000</v>
      </c>
      <c r="N9" s="10" t="n">
        <v>5400</v>
      </c>
      <c r="O9" s="8" t="str">
        <f aca="false">IF(K9="","",J9&amp;SUBSTITUTE(K9,"-",""))</f>
        <v>27ABCDE1234F1Z5INV1002</v>
      </c>
      <c r="Q9" s="11" t="str">
        <f aca="false">IF(H9="","",IFERROR(INDEX($M$7:$M$20,MATCH(H9,$O$7:$O$20,0)),""))</f>
        <v/>
      </c>
      <c r="R9" s="11" t="str">
        <f aca="false">IF(H9="","",IFERROR(INDEX($N$7:$N$20,MATCH(H9,$O$7:$O$20,0)),""))</f>
        <v/>
      </c>
      <c r="S9" s="11" t="str">
        <f aca="false">IF(OR(H9="",R9=""),"",G9-R9)</f>
        <v/>
      </c>
      <c r="T9" s="12" t="str">
        <f aca="false">IF(H9="","",IF(R9="","Missing in GSTR-2B",IF(ABS(G9-R9)&gt;1,"Mismatch","Matched")))</f>
        <v>Missing in GSTR-2B</v>
      </c>
      <c r="V9" s="12" t="str">
        <f aca="false">IF(O9="","",IF(ISNUMBER(MATCH(O9,$H$7:$H$21,0)),"Found in Books","Missing in Books"))</f>
        <v>Found in Books</v>
      </c>
    </row>
    <row r="10" customFormat="false" ht="15" hidden="false" customHeight="false" outlineLevel="0" collapsed="false">
      <c r="B10" s="8" t="n">
        <v>4</v>
      </c>
      <c r="C10" s="9" t="s">
        <v>31</v>
      </c>
      <c r="D10" s="9" t="s">
        <v>40</v>
      </c>
      <c r="E10" s="9" t="s">
        <v>41</v>
      </c>
      <c r="F10" s="10" t="n">
        <v>32000</v>
      </c>
      <c r="G10" s="10" t="n">
        <v>5760</v>
      </c>
      <c r="H10" s="8" t="str">
        <f aca="false">IF(D10="","",C10&amp;SUBSTITUTE(D10,"-",""))</f>
        <v>27ABCDE1234F1Z5INV1002</v>
      </c>
      <c r="J10" s="9" t="s">
        <v>42</v>
      </c>
      <c r="K10" s="9" t="s">
        <v>43</v>
      </c>
      <c r="L10" s="9" t="s">
        <v>44</v>
      </c>
      <c r="M10" s="10" t="n">
        <v>80000</v>
      </c>
      <c r="N10" s="10" t="n">
        <v>14400</v>
      </c>
      <c r="O10" s="8" t="str">
        <f aca="false">IF(K10="","",J10&amp;SUBSTITUTE(K10,"-",""))</f>
        <v>33WXYZS9988R1Z4SR556</v>
      </c>
      <c r="Q10" s="11" t="n">
        <f aca="false">IF(H10="","",IFERROR(INDEX($M$7:$M$20,MATCH(H10,$O$7:$O$20,0)),""))</f>
        <v>32000</v>
      </c>
      <c r="R10" s="11" t="n">
        <f aca="false">IF(H10="","",IFERROR(INDEX($N$7:$N$20,MATCH(H10,$O$7:$O$20,0)),""))</f>
        <v>5400</v>
      </c>
      <c r="S10" s="11" t="n">
        <f aca="false">IF(OR(H10="",R10=""),"",G10-R10)</f>
        <v>360</v>
      </c>
      <c r="T10" s="12" t="str">
        <f aca="false">IF(H10="","",IF(R10="","Missing in GSTR-2B",IF(ABS(G10-R10)&gt;1,"Mismatch","Matched")))</f>
        <v>Mismatch</v>
      </c>
      <c r="V10" s="12" t="str">
        <f aca="false">IF(O10="","",IF(ISNUMBER(MATCH(O10,$H$7:$H$21,0)),"Found in Books","Missing in Books"))</f>
        <v>Found in Books</v>
      </c>
    </row>
    <row r="11" customFormat="false" ht="15" hidden="false" customHeight="false" outlineLevel="0" collapsed="false">
      <c r="B11" s="8" t="n">
        <v>5</v>
      </c>
      <c r="C11" s="9" t="s">
        <v>42</v>
      </c>
      <c r="D11" s="9" t="s">
        <v>43</v>
      </c>
      <c r="E11" s="9" t="s">
        <v>44</v>
      </c>
      <c r="F11" s="10" t="n">
        <v>80000</v>
      </c>
      <c r="G11" s="10" t="n">
        <v>14400</v>
      </c>
      <c r="H11" s="8" t="str">
        <f aca="false">IF(D11="","",C11&amp;SUBSTITUTE(D11,"-",""))</f>
        <v>33WXYZS9988R1Z4SR556</v>
      </c>
      <c r="J11" s="9"/>
      <c r="K11" s="9"/>
      <c r="L11" s="9"/>
      <c r="M11" s="10"/>
      <c r="N11" s="10"/>
      <c r="O11" s="8" t="str">
        <f aca="false">IF(K11="","",J11&amp;SUBSTITUTE(K11,"-",""))</f>
        <v/>
      </c>
      <c r="Q11" s="11" t="n">
        <f aca="false">IF(H11="","",IFERROR(INDEX($M$7:$M$20,MATCH(H11,$O$7:$O$20,0)),""))</f>
        <v>80000</v>
      </c>
      <c r="R11" s="11" t="n">
        <f aca="false">IF(H11="","",IFERROR(INDEX($N$7:$N$20,MATCH(H11,$O$7:$O$20,0)),""))</f>
        <v>14400</v>
      </c>
      <c r="S11" s="11" t="n">
        <f aca="false">IF(OR(H11="",R11=""),"",G11-R11)</f>
        <v>0</v>
      </c>
      <c r="T11" s="12" t="str">
        <f aca="false">IF(H11="","",IF(R11="","Missing in GSTR-2B",IF(ABS(G11-R11)&gt;1,"Mismatch","Matched")))</f>
        <v>Matched</v>
      </c>
      <c r="V11" s="12" t="str">
        <f aca="false">IF(O11="","",IF(ISNUMBER(MATCH(O11,$H$7:$H$21,0)),"Found in Books","Missing in Books"))</f>
        <v/>
      </c>
    </row>
    <row r="12" customFormat="false" ht="15" hidden="false" customHeight="false" outlineLevel="0" collapsed="false">
      <c r="B12" s="8" t="n">
        <v>6</v>
      </c>
      <c r="C12" s="9"/>
      <c r="D12" s="9"/>
      <c r="E12" s="9"/>
      <c r="F12" s="10"/>
      <c r="G12" s="10"/>
      <c r="H12" s="8" t="str">
        <f aca="false">IF(D12="","",C12&amp;SUBSTITUTE(D12,"-",""))</f>
        <v/>
      </c>
      <c r="J12" s="9"/>
      <c r="K12" s="9"/>
      <c r="L12" s="9"/>
      <c r="M12" s="10"/>
      <c r="N12" s="10"/>
      <c r="O12" s="8" t="str">
        <f aca="false">IF(K12="","",J12&amp;SUBSTITUTE(K12,"-",""))</f>
        <v/>
      </c>
      <c r="Q12" s="11" t="str">
        <f aca="false">IF(H12="","",IFERROR(INDEX($M$7:$M$20,MATCH(H12,$O$7:$O$20,0)),""))</f>
        <v/>
      </c>
      <c r="R12" s="11" t="str">
        <f aca="false">IF(H12="","",IFERROR(INDEX($N$7:$N$20,MATCH(H12,$O$7:$O$20,0)),""))</f>
        <v/>
      </c>
      <c r="S12" s="11" t="str">
        <f aca="false">IF(OR(H12="",R12=""),"",G12-R12)</f>
        <v/>
      </c>
      <c r="T12" s="12" t="str">
        <f aca="false">IF(H12="","",IF(R12="","Missing in GSTR-2B",IF(ABS(G12-R12)&gt;1,"Mismatch","Matched")))</f>
        <v/>
      </c>
      <c r="V12" s="12" t="str">
        <f aca="false">IF(O12="","",IF(ISNUMBER(MATCH(O12,$H$7:$H$21,0)),"Found in Books","Missing in Books"))</f>
        <v/>
      </c>
    </row>
    <row r="13" customFormat="false" ht="15" hidden="false" customHeight="false" outlineLevel="0" collapsed="false">
      <c r="B13" s="8" t="n">
        <v>7</v>
      </c>
      <c r="C13" s="9"/>
      <c r="D13" s="9"/>
      <c r="E13" s="9"/>
      <c r="F13" s="10"/>
      <c r="G13" s="10"/>
      <c r="H13" s="8" t="str">
        <f aca="false">IF(D13="","",C13&amp;SUBSTITUTE(D13,"-",""))</f>
        <v/>
      </c>
      <c r="J13" s="9"/>
      <c r="K13" s="9"/>
      <c r="L13" s="9"/>
      <c r="M13" s="10"/>
      <c r="N13" s="10"/>
      <c r="O13" s="8" t="str">
        <f aca="false">IF(K13="","",J13&amp;SUBSTITUTE(K13,"-",""))</f>
        <v/>
      </c>
      <c r="Q13" s="11" t="str">
        <f aca="false">IF(H13="","",IFERROR(INDEX($M$7:$M$20,MATCH(H13,$O$7:$O$20,0)),""))</f>
        <v/>
      </c>
      <c r="R13" s="11" t="str">
        <f aca="false">IF(H13="","",IFERROR(INDEX($N$7:$N$20,MATCH(H13,$O$7:$O$20,0)),""))</f>
        <v/>
      </c>
      <c r="S13" s="11" t="str">
        <f aca="false">IF(OR(H13="",R13=""),"",G13-R13)</f>
        <v/>
      </c>
      <c r="T13" s="12" t="str">
        <f aca="false">IF(H13="","",IF(R13="","Missing in GSTR-2B",IF(ABS(G13-R13)&gt;1,"Mismatch","Matched")))</f>
        <v/>
      </c>
      <c r="V13" s="12" t="str">
        <f aca="false">IF(O13="","",IF(ISNUMBER(MATCH(O13,$H$7:$H$21,0)),"Found in Books","Missing in Books"))</f>
        <v/>
      </c>
    </row>
    <row r="14" customFormat="false" ht="15" hidden="false" customHeight="false" outlineLevel="0" collapsed="false">
      <c r="B14" s="8" t="n">
        <v>8</v>
      </c>
      <c r="C14" s="9"/>
      <c r="D14" s="9"/>
      <c r="E14" s="9"/>
      <c r="F14" s="10"/>
      <c r="G14" s="10"/>
      <c r="H14" s="8" t="str">
        <f aca="false">IF(D14="","",C14&amp;SUBSTITUTE(D14,"-",""))</f>
        <v/>
      </c>
      <c r="J14" s="9"/>
      <c r="K14" s="9"/>
      <c r="L14" s="9"/>
      <c r="M14" s="10"/>
      <c r="N14" s="10"/>
      <c r="O14" s="8" t="str">
        <f aca="false">IF(K14="","",J14&amp;SUBSTITUTE(K14,"-",""))</f>
        <v/>
      </c>
      <c r="Q14" s="11" t="str">
        <f aca="false">IF(H14="","",IFERROR(INDEX($M$7:$M$20,MATCH(H14,$O$7:$O$20,0)),""))</f>
        <v/>
      </c>
      <c r="R14" s="11" t="str">
        <f aca="false">IF(H14="","",IFERROR(INDEX($N$7:$N$20,MATCH(H14,$O$7:$O$20,0)),""))</f>
        <v/>
      </c>
      <c r="S14" s="11" t="str">
        <f aca="false">IF(OR(H14="",R14=""),"",G14-R14)</f>
        <v/>
      </c>
      <c r="T14" s="12" t="str">
        <f aca="false">IF(H14="","",IF(R14="","Missing in GSTR-2B",IF(ABS(G14-R14)&gt;1,"Mismatch","Matched")))</f>
        <v/>
      </c>
      <c r="V14" s="12" t="str">
        <f aca="false">IF(O14="","",IF(ISNUMBER(MATCH(O14,$H$7:$H$21,0)),"Found in Books","Missing in Books"))</f>
        <v/>
      </c>
    </row>
    <row r="15" customFormat="false" ht="15" hidden="false" customHeight="false" outlineLevel="0" collapsed="false">
      <c r="B15" s="8" t="n">
        <v>9</v>
      </c>
      <c r="C15" s="9"/>
      <c r="D15" s="9"/>
      <c r="E15" s="9"/>
      <c r="F15" s="10"/>
      <c r="G15" s="10"/>
      <c r="H15" s="8" t="str">
        <f aca="false">IF(D15="","",C15&amp;SUBSTITUTE(D15,"-",""))</f>
        <v/>
      </c>
      <c r="J15" s="9"/>
      <c r="K15" s="9"/>
      <c r="L15" s="9"/>
      <c r="M15" s="10"/>
      <c r="N15" s="10"/>
      <c r="O15" s="8" t="str">
        <f aca="false">IF(K15="","",J15&amp;SUBSTITUTE(K15,"-",""))</f>
        <v/>
      </c>
      <c r="Q15" s="11" t="str">
        <f aca="false">IF(H15="","",IFERROR(INDEX($M$7:$M$20,MATCH(H15,$O$7:$O$20,0)),""))</f>
        <v/>
      </c>
      <c r="R15" s="11" t="str">
        <f aca="false">IF(H15="","",IFERROR(INDEX($N$7:$N$20,MATCH(H15,$O$7:$O$20,0)),""))</f>
        <v/>
      </c>
      <c r="S15" s="11" t="str">
        <f aca="false">IF(OR(H15="",R15=""),"",G15-R15)</f>
        <v/>
      </c>
      <c r="T15" s="12" t="str">
        <f aca="false">IF(H15="","",IF(R15="","Missing in GSTR-2B",IF(ABS(G15-R15)&gt;1,"Mismatch","Matched")))</f>
        <v/>
      </c>
      <c r="V15" s="12" t="str">
        <f aca="false">IF(O15="","",IF(ISNUMBER(MATCH(O15,$H$7:$H$21,0)),"Found in Books","Missing in Books"))</f>
        <v/>
      </c>
    </row>
    <row r="16" customFormat="false" ht="15" hidden="false" customHeight="false" outlineLevel="0" collapsed="false">
      <c r="B16" s="8" t="n">
        <v>10</v>
      </c>
      <c r="C16" s="9"/>
      <c r="D16" s="9"/>
      <c r="E16" s="9"/>
      <c r="F16" s="10"/>
      <c r="G16" s="10"/>
      <c r="H16" s="8" t="str">
        <f aca="false">IF(D16="","",C16&amp;SUBSTITUTE(D16,"-",""))</f>
        <v/>
      </c>
      <c r="J16" s="9"/>
      <c r="K16" s="9"/>
      <c r="L16" s="9"/>
      <c r="M16" s="10"/>
      <c r="N16" s="10"/>
      <c r="O16" s="8" t="str">
        <f aca="false">IF(K16="","",J16&amp;SUBSTITUTE(K16,"-",""))</f>
        <v/>
      </c>
      <c r="Q16" s="11" t="str">
        <f aca="false">IF(H16="","",IFERROR(INDEX($M$7:$M$20,MATCH(H16,$O$7:$O$20,0)),""))</f>
        <v/>
      </c>
      <c r="R16" s="11" t="str">
        <f aca="false">IF(H16="","",IFERROR(INDEX($N$7:$N$20,MATCH(H16,$O$7:$O$20,0)),""))</f>
        <v/>
      </c>
      <c r="S16" s="11" t="str">
        <f aca="false">IF(OR(H16="",R16=""),"",G16-R16)</f>
        <v/>
      </c>
      <c r="T16" s="12" t="str">
        <f aca="false">IF(H16="","",IF(R16="","Missing in GSTR-2B",IF(ABS(G16-R16)&gt;1,"Mismatch","Matched")))</f>
        <v/>
      </c>
      <c r="V16" s="12" t="str">
        <f aca="false">IF(O16="","",IF(ISNUMBER(MATCH(O16,$H$7:$H$21,0)),"Found in Books","Missing in Books"))</f>
        <v/>
      </c>
    </row>
    <row r="17" customFormat="false" ht="15" hidden="false" customHeight="false" outlineLevel="0" collapsed="false">
      <c r="B17" s="8" t="n">
        <v>11</v>
      </c>
      <c r="C17" s="9"/>
      <c r="D17" s="9"/>
      <c r="E17" s="9"/>
      <c r="F17" s="10"/>
      <c r="G17" s="10"/>
      <c r="H17" s="8" t="str">
        <f aca="false">IF(D17="","",C17&amp;SUBSTITUTE(D17,"-",""))</f>
        <v/>
      </c>
      <c r="J17" s="9"/>
      <c r="K17" s="9"/>
      <c r="L17" s="9"/>
      <c r="M17" s="10"/>
      <c r="N17" s="10"/>
      <c r="O17" s="8" t="str">
        <f aca="false">IF(K17="","",J17&amp;SUBSTITUTE(K17,"-",""))</f>
        <v/>
      </c>
      <c r="Q17" s="11" t="str">
        <f aca="false">IF(H17="","",IFERROR(INDEX($M$7:$M$20,MATCH(H17,$O$7:$O$20,0)),""))</f>
        <v/>
      </c>
      <c r="R17" s="11" t="str">
        <f aca="false">IF(H17="","",IFERROR(INDEX($N$7:$N$20,MATCH(H17,$O$7:$O$20,0)),""))</f>
        <v/>
      </c>
      <c r="S17" s="11" t="str">
        <f aca="false">IF(OR(H17="",R17=""),"",G17-R17)</f>
        <v/>
      </c>
      <c r="T17" s="12" t="str">
        <f aca="false">IF(H17="","",IF(R17="","Missing in GSTR-2B",IF(ABS(G17-R17)&gt;1,"Mismatch","Matched")))</f>
        <v/>
      </c>
      <c r="V17" s="12" t="str">
        <f aca="false">IF(O17="","",IF(ISNUMBER(MATCH(O17,$H$7:$H$21,0)),"Found in Books","Missing in Books"))</f>
        <v/>
      </c>
    </row>
    <row r="18" customFormat="false" ht="15" hidden="false" customHeight="false" outlineLevel="0" collapsed="false">
      <c r="B18" s="8" t="n">
        <v>12</v>
      </c>
      <c r="C18" s="9"/>
      <c r="D18" s="9"/>
      <c r="E18" s="9"/>
      <c r="F18" s="10"/>
      <c r="G18" s="10"/>
      <c r="H18" s="8" t="str">
        <f aca="false">IF(D18="","",C18&amp;SUBSTITUTE(D18,"-",""))</f>
        <v/>
      </c>
      <c r="J18" s="9"/>
      <c r="K18" s="9"/>
      <c r="L18" s="9"/>
      <c r="M18" s="10"/>
      <c r="N18" s="10"/>
      <c r="O18" s="8" t="str">
        <f aca="false">IF(K18="","",J18&amp;SUBSTITUTE(K18,"-",""))</f>
        <v/>
      </c>
      <c r="Q18" s="11" t="str">
        <f aca="false">IF(H18="","",IFERROR(INDEX($M$7:$M$20,MATCH(H18,$O$7:$O$20,0)),""))</f>
        <v/>
      </c>
      <c r="R18" s="11" t="str">
        <f aca="false">IF(H18="","",IFERROR(INDEX($N$7:$N$20,MATCH(H18,$O$7:$O$20,0)),""))</f>
        <v/>
      </c>
      <c r="S18" s="11" t="str">
        <f aca="false">IF(OR(H18="",R18=""),"",G18-R18)</f>
        <v/>
      </c>
      <c r="T18" s="12" t="str">
        <f aca="false">IF(H18="","",IF(R18="","Missing in GSTR-2B",IF(ABS(G18-R18)&gt;1,"Mismatch","Matched")))</f>
        <v/>
      </c>
      <c r="V18" s="12" t="str">
        <f aca="false">IF(O18="","",IF(ISNUMBER(MATCH(O18,$H$7:$H$21,0)),"Found in Books","Missing in Books"))</f>
        <v/>
      </c>
    </row>
    <row r="19" customFormat="false" ht="15" hidden="false" customHeight="false" outlineLevel="0" collapsed="false">
      <c r="B19" s="8" t="n">
        <v>13</v>
      </c>
      <c r="C19" s="9"/>
      <c r="D19" s="9"/>
      <c r="E19" s="9"/>
      <c r="F19" s="10"/>
      <c r="G19" s="10"/>
      <c r="H19" s="8" t="str">
        <f aca="false">IF(D19="","",C19&amp;SUBSTITUTE(D19,"-",""))</f>
        <v/>
      </c>
      <c r="J19" s="9"/>
      <c r="K19" s="9"/>
      <c r="L19" s="9"/>
      <c r="M19" s="10"/>
      <c r="N19" s="10"/>
      <c r="O19" s="8" t="str">
        <f aca="false">IF(K19="","",J19&amp;SUBSTITUTE(K19,"-",""))</f>
        <v/>
      </c>
      <c r="Q19" s="11" t="str">
        <f aca="false">IF(H19="","",IFERROR(INDEX($M$7:$M$20,MATCH(H19,$O$7:$O$20,0)),""))</f>
        <v/>
      </c>
      <c r="R19" s="11" t="str">
        <f aca="false">IF(H19="","",IFERROR(INDEX($N$7:$N$20,MATCH(H19,$O$7:$O$20,0)),""))</f>
        <v/>
      </c>
      <c r="S19" s="11" t="str">
        <f aca="false">IF(OR(H19="",R19=""),"",G19-R19)</f>
        <v/>
      </c>
      <c r="T19" s="12" t="str">
        <f aca="false">IF(H19="","",IF(R19="","Missing in GSTR-2B",IF(ABS(G19-R19)&gt;1,"Mismatch","Matched")))</f>
        <v/>
      </c>
      <c r="V19" s="12" t="str">
        <f aca="false">IF(O19="","",IF(ISNUMBER(MATCH(O19,$H$7:$H$21,0)),"Found in Books","Missing in Books"))</f>
        <v/>
      </c>
    </row>
    <row r="20" customFormat="false" ht="15" hidden="false" customHeight="false" outlineLevel="0" collapsed="false">
      <c r="B20" s="8" t="n">
        <v>14</v>
      </c>
      <c r="C20" s="9"/>
      <c r="D20" s="9"/>
      <c r="E20" s="9"/>
      <c r="F20" s="10"/>
      <c r="G20" s="10"/>
      <c r="H20" s="8" t="str">
        <f aca="false">IF(D20="","",C20&amp;SUBSTITUTE(D20,"-",""))</f>
        <v/>
      </c>
      <c r="J20" s="9"/>
      <c r="K20" s="9"/>
      <c r="L20" s="9"/>
      <c r="M20" s="10"/>
      <c r="N20" s="10"/>
      <c r="O20" s="8" t="str">
        <f aca="false">IF(K20="","",J20&amp;SUBSTITUTE(K20,"-",""))</f>
        <v/>
      </c>
      <c r="Q20" s="11" t="str">
        <f aca="false">IF(H20="","",IFERROR(INDEX($M$7:$M$20,MATCH(H20,$O$7:$O$20,0)),""))</f>
        <v/>
      </c>
      <c r="R20" s="11" t="str">
        <f aca="false">IF(H20="","",IFERROR(INDEX($N$7:$N$20,MATCH(H20,$O$7:$O$20,0)),""))</f>
        <v/>
      </c>
      <c r="S20" s="11" t="str">
        <f aca="false">IF(OR(H20="",R20=""),"",G20-R20)</f>
        <v/>
      </c>
      <c r="T20" s="12" t="str">
        <f aca="false">IF(H20="","",IF(R20="","Missing in GSTR-2B",IF(ABS(G20-R20)&gt;1,"Mismatch","Matched")))</f>
        <v/>
      </c>
      <c r="V20" s="12" t="str">
        <f aca="false">IF(O20="","",IF(ISNUMBER(MATCH(O20,$H$7:$H$21,0)),"Found in Books","Missing in Books"))</f>
        <v/>
      </c>
    </row>
    <row r="21" customFormat="false" ht="15" hidden="false" customHeight="false" outlineLevel="0" collapsed="false">
      <c r="B21" s="8" t="n">
        <v>15</v>
      </c>
      <c r="C21" s="9"/>
      <c r="D21" s="9"/>
      <c r="E21" s="9"/>
      <c r="F21" s="10"/>
      <c r="G21" s="10"/>
      <c r="H21" s="8" t="str">
        <f aca="false">IF(D21="","",C21&amp;SUBSTITUTE(D21,"-",""))</f>
        <v/>
      </c>
      <c r="J21" s="9"/>
      <c r="K21" s="9"/>
      <c r="L21" s="9"/>
      <c r="M21" s="10"/>
      <c r="N21" s="10"/>
      <c r="O21" s="8" t="str">
        <f aca="false">IF(K21="","",J21&amp;SUBSTITUTE(K21,"-",""))</f>
        <v/>
      </c>
      <c r="Q21" s="11" t="str">
        <f aca="false">IF(H21="","",IFERROR(INDEX($M$7:$M$20,MATCH(H21,$O$7:$O$20,0)),""))</f>
        <v/>
      </c>
      <c r="R21" s="11" t="str">
        <f aca="false">IF(H21="","",IFERROR(INDEX($N$7:$N$20,MATCH(H21,$O$7:$O$20,0)),""))</f>
        <v/>
      </c>
      <c r="S21" s="11" t="str">
        <f aca="false">IF(OR(H21="",R21=""),"",G21-R21)</f>
        <v/>
      </c>
      <c r="T21" s="12" t="str">
        <f aca="false">IF(H21="","",IF(R21="","Missing in GSTR-2B",IF(ABS(G21-R21)&gt;1,"Mismatch","Matched")))</f>
        <v/>
      </c>
      <c r="V21" s="12" t="str">
        <f aca="false">IF(O21="","",IF(ISNUMBER(MATCH(O21,$H$7:$H$21,0)),"Found in Books","Missing in Books"))</f>
        <v/>
      </c>
    </row>
  </sheetData>
  <mergeCells count="3">
    <mergeCell ref="B3:N3"/>
    <mergeCell ref="B5:H5"/>
    <mergeCell ref="J5:O5"/>
  </mergeCells>
  <conditionalFormatting sqref="T7:T21">
    <cfRule type="cellIs" priority="2" operator="equal" aboveAverage="0" equalAverage="0" bottom="0" percent="0" rank="0" text="" dxfId="0">
      <formula>"Matched"</formula>
    </cfRule>
    <cfRule type="cellIs" priority="3" operator="equal" aboveAverage="0" equalAverage="0" bottom="0" percent="0" rank="0" text="" dxfId="1">
      <formula>"Mismatch"</formula>
    </cfRule>
    <cfRule type="cellIs" priority="4" operator="equal" aboveAverage="0" equalAverage="0" bottom="0" percent="0" rank="0" text="" dxfId="2">
      <formula>"Missing in GSTR-2B"</formula>
    </cfRule>
  </conditionalFormatting>
  <conditionalFormatting sqref="V7:V20">
    <cfRule type="cellIs" priority="5" operator="equal" aboveAverage="0" equalAverage="0" bottom="0" percent="0" rank="0" text="" dxfId="0">
      <formula>"Found in Books"</formula>
    </cfRule>
    <cfRule type="cellIs" priority="6" operator="equal" aboveAverage="0" equalAverage="0" bottom="0" percent="0" rank="0" text="" dxfId="2">
      <formula>"Missing in Books"</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V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18"/>
    <col collapsed="false" customWidth="true" hidden="false" outlineLevel="0" max="4" min="4" style="0" width="14"/>
    <col collapsed="false" customWidth="true" hidden="false" outlineLevel="0" max="5" min="5" style="0" width="13"/>
    <col collapsed="false" customWidth="true" hidden="false" outlineLevel="0" max="6" min="6" style="0" width="15"/>
    <col collapsed="false" customWidth="true" hidden="false" outlineLevel="0" max="7" min="7" style="0" width="14"/>
    <col collapsed="false" customWidth="true" hidden="false" outlineLevel="0" max="8" min="8" style="0" width="16"/>
    <col collapsed="false" customWidth="true" hidden="false" outlineLevel="0" max="9" min="9" style="0" width="3"/>
    <col collapsed="false" customWidth="true" hidden="false" outlineLevel="0" max="10" min="10" style="0" width="18"/>
    <col collapsed="false" customWidth="true" hidden="false" outlineLevel="0" max="11" min="11" style="0" width="14"/>
    <col collapsed="false" customWidth="true" hidden="false" outlineLevel="0" max="12" min="12" style="0" width="13"/>
    <col collapsed="false" customWidth="true" hidden="false" outlineLevel="0" max="13" min="13" style="0" width="15"/>
    <col collapsed="false" customWidth="true" hidden="false" outlineLevel="0" max="14" min="14" style="0" width="14"/>
    <col collapsed="false" customWidth="true" hidden="false" outlineLevel="0" max="15" min="15" style="0" width="16"/>
    <col collapsed="false" customWidth="true" hidden="false" outlineLevel="0" max="16" min="16" style="0" width="15"/>
    <col collapsed="false" customWidth="true" hidden="false" outlineLevel="0" max="17" min="17" style="0" width="14"/>
    <col collapsed="false" customWidth="true" hidden="false" outlineLevel="0" max="18" min="18" style="0" width="13"/>
    <col collapsed="false" customWidth="true" hidden="false" outlineLevel="0" max="19" min="19" style="0" width="20"/>
    <col collapsed="false" customWidth="true" hidden="false" outlineLevel="0" max="22" min="22" style="0" width="18"/>
  </cols>
  <sheetData>
    <row r="2" customFormat="false" ht="17.35" hidden="false" customHeight="false" outlineLevel="0" collapsed="false">
      <c r="B2" s="1" t="s">
        <v>45</v>
      </c>
    </row>
    <row r="3" customFormat="false" ht="15" hidden="false" customHeight="true" outlineLevel="0" collapsed="false">
      <c r="B3" s="2" t="s">
        <v>46</v>
      </c>
      <c r="C3" s="2"/>
      <c r="D3" s="2"/>
      <c r="E3" s="2"/>
      <c r="F3" s="2"/>
      <c r="G3" s="2"/>
      <c r="H3" s="2"/>
      <c r="I3" s="2"/>
      <c r="J3" s="2"/>
      <c r="K3" s="2"/>
      <c r="L3" s="2"/>
      <c r="M3" s="2"/>
      <c r="N3" s="2"/>
    </row>
    <row r="5" customFormat="false" ht="15" hidden="false" customHeight="false" outlineLevel="0" collapsed="false">
      <c r="B5" s="6" t="s">
        <v>47</v>
      </c>
      <c r="C5" s="6"/>
      <c r="D5" s="6"/>
      <c r="E5" s="6"/>
      <c r="F5" s="6"/>
      <c r="G5" s="6"/>
      <c r="H5" s="6"/>
      <c r="J5" s="6" t="s">
        <v>48</v>
      </c>
      <c r="K5" s="6"/>
      <c r="L5" s="6"/>
      <c r="M5" s="6"/>
      <c r="N5" s="6"/>
      <c r="O5" s="6"/>
    </row>
    <row r="6" customFormat="false" ht="30" hidden="false" customHeight="true" outlineLevel="0" collapsed="false">
      <c r="B6" s="7" t="s">
        <v>19</v>
      </c>
      <c r="C6" s="7" t="s">
        <v>49</v>
      </c>
      <c r="D6" s="7" t="s">
        <v>21</v>
      </c>
      <c r="E6" s="7" t="s">
        <v>22</v>
      </c>
      <c r="F6" s="7" t="s">
        <v>23</v>
      </c>
      <c r="G6" s="7" t="s">
        <v>24</v>
      </c>
      <c r="H6" s="7" t="s">
        <v>25</v>
      </c>
      <c r="J6" s="7" t="s">
        <v>49</v>
      </c>
      <c r="K6" s="7" t="s">
        <v>21</v>
      </c>
      <c r="L6" s="7" t="s">
        <v>22</v>
      </c>
      <c r="M6" s="7" t="s">
        <v>23</v>
      </c>
      <c r="N6" s="7" t="s">
        <v>24</v>
      </c>
      <c r="O6" s="7" t="s">
        <v>25</v>
      </c>
      <c r="Q6" s="7" t="s">
        <v>50</v>
      </c>
      <c r="R6" s="7" t="s">
        <v>51</v>
      </c>
      <c r="S6" s="7" t="s">
        <v>28</v>
      </c>
      <c r="T6" s="7" t="s">
        <v>52</v>
      </c>
      <c r="V6" s="7" t="s">
        <v>53</v>
      </c>
    </row>
    <row r="7" customFormat="false" ht="15" hidden="false" customHeight="false" outlineLevel="0" collapsed="false">
      <c r="B7" s="8" t="n">
        <v>1</v>
      </c>
      <c r="C7" s="9" t="s">
        <v>54</v>
      </c>
      <c r="D7" s="9" t="s">
        <v>55</v>
      </c>
      <c r="E7" s="9" t="s">
        <v>56</v>
      </c>
      <c r="F7" s="10" t="n">
        <v>200000</v>
      </c>
      <c r="G7" s="10" t="n">
        <v>36000</v>
      </c>
      <c r="H7" s="8" t="str">
        <f aca="false">IF(D7="","",C7&amp;SUBSTITUTE(D7,"-",""))</f>
        <v>29ABCDS1111A1Z1SAL501</v>
      </c>
      <c r="J7" s="9" t="s">
        <v>54</v>
      </c>
      <c r="K7" s="9" t="s">
        <v>55</v>
      </c>
      <c r="L7" s="9" t="s">
        <v>56</v>
      </c>
      <c r="M7" s="10" t="n">
        <v>200000</v>
      </c>
      <c r="N7" s="10" t="n">
        <v>36000</v>
      </c>
      <c r="O7" s="8" t="str">
        <f aca="false">IF(K7="","",J7&amp;SUBSTITUTE(K7,"-",""))</f>
        <v>29ABCDS1111A1Z1SAL501</v>
      </c>
      <c r="Q7" s="11" t="n">
        <f aca="false">IF(H7="","",IFERROR(INDEX($M$7:$M$19,MATCH(H7,$O$7:$O$19,0)),""))</f>
        <v>200000</v>
      </c>
      <c r="R7" s="11" t="n">
        <f aca="false">IF(H7="","",IFERROR(INDEX($N$7:$N$19,MATCH(H7,$O$7:$O$19,0)),""))</f>
        <v>36000</v>
      </c>
      <c r="S7" s="11" t="n">
        <f aca="false">IF(OR(H7="",R7=""),"",G7-R7)</f>
        <v>0</v>
      </c>
      <c r="T7" s="12" t="str">
        <f aca="false">IF(H7="","",IF(R7="","Missing in GSTR-1",IF(ABS(G7-R7)&gt;1,"Mismatch","Matched")))</f>
        <v>Matched</v>
      </c>
      <c r="V7" s="12" t="str">
        <f aca="false">IF(O7="","",IF(ISNUMBER(MATCH(O7,$H$7:$H$20,0)),"Found in Books","Missing in Books"))</f>
        <v>Found in Books</v>
      </c>
    </row>
    <row r="8" customFormat="false" ht="15" hidden="false" customHeight="false" outlineLevel="0" collapsed="false">
      <c r="B8" s="8" t="n">
        <v>2</v>
      </c>
      <c r="C8" s="9" t="s">
        <v>57</v>
      </c>
      <c r="D8" s="9" t="s">
        <v>58</v>
      </c>
      <c r="E8" s="9" t="s">
        <v>59</v>
      </c>
      <c r="F8" s="10" t="n">
        <v>75000</v>
      </c>
      <c r="G8" s="10" t="n">
        <v>13500</v>
      </c>
      <c r="H8" s="8" t="str">
        <f aca="false">IF(D8="","",C8&amp;SUBSTITUTE(D8,"-",""))</f>
        <v>07XYZAB2222B1Z8SAL502</v>
      </c>
      <c r="J8" s="9" t="s">
        <v>57</v>
      </c>
      <c r="K8" s="9" t="s">
        <v>58</v>
      </c>
      <c r="L8" s="9" t="s">
        <v>59</v>
      </c>
      <c r="M8" s="10" t="n">
        <v>75000</v>
      </c>
      <c r="N8" s="10" t="n">
        <v>12500</v>
      </c>
      <c r="O8" s="8" t="str">
        <f aca="false">IF(K8="","",J8&amp;SUBSTITUTE(K8,"-",""))</f>
        <v>07XYZAB2222B1Z8SAL502</v>
      </c>
      <c r="Q8" s="11" t="n">
        <f aca="false">IF(H8="","",IFERROR(INDEX($M$7:$M$19,MATCH(H8,$O$7:$O$19,0)),""))</f>
        <v>75000</v>
      </c>
      <c r="R8" s="11" t="n">
        <f aca="false">IF(H8="","",IFERROR(INDEX($N$7:$N$19,MATCH(H8,$O$7:$O$19,0)),""))</f>
        <v>12500</v>
      </c>
      <c r="S8" s="11" t="n">
        <f aca="false">IF(OR(H8="",R8=""),"",G8-R8)</f>
        <v>1000</v>
      </c>
      <c r="T8" s="12" t="str">
        <f aca="false">IF(H8="","",IF(R8="","Missing in GSTR-1",IF(ABS(G8-R8)&gt;1,"Mismatch","Matched")))</f>
        <v>Mismatch</v>
      </c>
      <c r="V8" s="12" t="str">
        <f aca="false">IF(O8="","",IF(ISNUMBER(MATCH(O8,$H$7:$H$20,0)),"Found in Books","Missing in Books"))</f>
        <v>Found in Books</v>
      </c>
    </row>
    <row r="9" customFormat="false" ht="15" hidden="false" customHeight="false" outlineLevel="0" collapsed="false">
      <c r="B9" s="8" t="n">
        <v>3</v>
      </c>
      <c r="C9" s="9" t="s">
        <v>60</v>
      </c>
      <c r="D9" s="9" t="s">
        <v>61</v>
      </c>
      <c r="E9" s="9" t="s">
        <v>62</v>
      </c>
      <c r="F9" s="10" t="n">
        <v>45000</v>
      </c>
      <c r="G9" s="10" t="n">
        <v>8100</v>
      </c>
      <c r="H9" s="8" t="str">
        <f aca="false">IF(D9="","",C9&amp;SUBSTITUTE(D9,"-",""))</f>
        <v>24LMNPQ3333C1Z3SAL503</v>
      </c>
      <c r="J9" s="9" t="s">
        <v>54</v>
      </c>
      <c r="K9" s="9" t="s">
        <v>63</v>
      </c>
      <c r="L9" s="9" t="s">
        <v>64</v>
      </c>
      <c r="M9" s="10" t="n">
        <v>60000</v>
      </c>
      <c r="N9" s="10" t="n">
        <v>10800</v>
      </c>
      <c r="O9" s="8" t="str">
        <f aca="false">IF(K9="","",J9&amp;SUBSTITUTE(K9,"-",""))</f>
        <v>29ABCDS1111A1Z1SAL504</v>
      </c>
      <c r="Q9" s="11" t="str">
        <f aca="false">IF(H9="","",IFERROR(INDEX($M$7:$M$19,MATCH(H9,$O$7:$O$19,0)),""))</f>
        <v/>
      </c>
      <c r="R9" s="11" t="str">
        <f aca="false">IF(H9="","",IFERROR(INDEX($N$7:$N$19,MATCH(H9,$O$7:$O$19,0)),""))</f>
        <v/>
      </c>
      <c r="S9" s="11" t="str">
        <f aca="false">IF(OR(H9="",R9=""),"",G9-R9)</f>
        <v/>
      </c>
      <c r="T9" s="12" t="str">
        <f aca="false">IF(H9="","",IF(R9="","Missing in GSTR-1",IF(ABS(G9-R9)&gt;1,"Mismatch","Matched")))</f>
        <v>Missing in GSTR-1</v>
      </c>
      <c r="V9" s="12" t="str">
        <f aca="false">IF(O9="","",IF(ISNUMBER(MATCH(O9,$H$7:$H$20,0)),"Found in Books","Missing in Books"))</f>
        <v>Found in Books</v>
      </c>
    </row>
    <row r="10" customFormat="false" ht="15" hidden="false" customHeight="false" outlineLevel="0" collapsed="false">
      <c r="B10" s="8" t="n">
        <v>4</v>
      </c>
      <c r="C10" s="9" t="s">
        <v>54</v>
      </c>
      <c r="D10" s="9" t="s">
        <v>63</v>
      </c>
      <c r="E10" s="9" t="s">
        <v>64</v>
      </c>
      <c r="F10" s="10" t="n">
        <v>60000</v>
      </c>
      <c r="G10" s="10" t="n">
        <v>10800</v>
      </c>
      <c r="H10" s="8" t="str">
        <f aca="false">IF(D10="","",C10&amp;SUBSTITUTE(D10,"-",""))</f>
        <v>29ABCDS1111A1Z1SAL504</v>
      </c>
      <c r="J10" s="9"/>
      <c r="K10" s="9"/>
      <c r="L10" s="9"/>
      <c r="M10" s="10"/>
      <c r="N10" s="10"/>
      <c r="O10" s="8" t="str">
        <f aca="false">IF(K10="","",J10&amp;SUBSTITUTE(K10,"-",""))</f>
        <v/>
      </c>
      <c r="Q10" s="11" t="n">
        <f aca="false">IF(H10="","",IFERROR(INDEX($M$7:$M$19,MATCH(H10,$O$7:$O$19,0)),""))</f>
        <v>60000</v>
      </c>
      <c r="R10" s="11" t="n">
        <f aca="false">IF(H10="","",IFERROR(INDEX($N$7:$N$19,MATCH(H10,$O$7:$O$19,0)),""))</f>
        <v>10800</v>
      </c>
      <c r="S10" s="11" t="n">
        <f aca="false">IF(OR(H10="",R10=""),"",G10-R10)</f>
        <v>0</v>
      </c>
      <c r="T10" s="12" t="str">
        <f aca="false">IF(H10="","",IF(R10="","Missing in GSTR-1",IF(ABS(G10-R10)&gt;1,"Mismatch","Matched")))</f>
        <v>Matched</v>
      </c>
      <c r="V10" s="12" t="str">
        <f aca="false">IF(O10="","",IF(ISNUMBER(MATCH(O10,$H$7:$H$20,0)),"Found in Books","Missing in Books"))</f>
        <v/>
      </c>
    </row>
    <row r="11" customFormat="false" ht="15" hidden="false" customHeight="false" outlineLevel="0" collapsed="false">
      <c r="B11" s="8" t="n">
        <v>5</v>
      </c>
      <c r="C11" s="9"/>
      <c r="D11" s="9"/>
      <c r="E11" s="9"/>
      <c r="F11" s="10"/>
      <c r="G11" s="10"/>
      <c r="H11" s="8" t="str">
        <f aca="false">IF(D11="","",C11&amp;SUBSTITUTE(D11,"-",""))</f>
        <v/>
      </c>
      <c r="J11" s="9"/>
      <c r="K11" s="9"/>
      <c r="L11" s="9"/>
      <c r="M11" s="10"/>
      <c r="N11" s="10"/>
      <c r="O11" s="8" t="str">
        <f aca="false">IF(K11="","",J11&amp;SUBSTITUTE(K11,"-",""))</f>
        <v/>
      </c>
      <c r="Q11" s="11" t="str">
        <f aca="false">IF(H11="","",IFERROR(INDEX($M$7:$M$19,MATCH(H11,$O$7:$O$19,0)),""))</f>
        <v/>
      </c>
      <c r="R11" s="11" t="str">
        <f aca="false">IF(H11="","",IFERROR(INDEX($N$7:$N$19,MATCH(H11,$O$7:$O$19,0)),""))</f>
        <v/>
      </c>
      <c r="S11" s="11" t="str">
        <f aca="false">IF(OR(H11="",R11=""),"",G11-R11)</f>
        <v/>
      </c>
      <c r="T11" s="12" t="str">
        <f aca="false">IF(H11="","",IF(R11="","Missing in GSTR-1",IF(ABS(G11-R11)&gt;1,"Mismatch","Matched")))</f>
        <v/>
      </c>
      <c r="V11" s="12" t="str">
        <f aca="false">IF(O11="","",IF(ISNUMBER(MATCH(O11,$H$7:$H$20,0)),"Found in Books","Missing in Books"))</f>
        <v/>
      </c>
    </row>
    <row r="12" customFormat="false" ht="15" hidden="false" customHeight="false" outlineLevel="0" collapsed="false">
      <c r="B12" s="8" t="n">
        <v>6</v>
      </c>
      <c r="C12" s="9"/>
      <c r="D12" s="9"/>
      <c r="E12" s="9"/>
      <c r="F12" s="10"/>
      <c r="G12" s="10"/>
      <c r="H12" s="8" t="str">
        <f aca="false">IF(D12="","",C12&amp;SUBSTITUTE(D12,"-",""))</f>
        <v/>
      </c>
      <c r="J12" s="9"/>
      <c r="K12" s="9"/>
      <c r="L12" s="9"/>
      <c r="M12" s="10"/>
      <c r="N12" s="10"/>
      <c r="O12" s="8" t="str">
        <f aca="false">IF(K12="","",J12&amp;SUBSTITUTE(K12,"-",""))</f>
        <v/>
      </c>
      <c r="Q12" s="11" t="str">
        <f aca="false">IF(H12="","",IFERROR(INDEX($M$7:$M$19,MATCH(H12,$O$7:$O$19,0)),""))</f>
        <v/>
      </c>
      <c r="R12" s="11" t="str">
        <f aca="false">IF(H12="","",IFERROR(INDEX($N$7:$N$19,MATCH(H12,$O$7:$O$19,0)),""))</f>
        <v/>
      </c>
      <c r="S12" s="11" t="str">
        <f aca="false">IF(OR(H12="",R12=""),"",G12-R12)</f>
        <v/>
      </c>
      <c r="T12" s="12" t="str">
        <f aca="false">IF(H12="","",IF(R12="","Missing in GSTR-1",IF(ABS(G12-R12)&gt;1,"Mismatch","Matched")))</f>
        <v/>
      </c>
      <c r="V12" s="12" t="str">
        <f aca="false">IF(O12="","",IF(ISNUMBER(MATCH(O12,$H$7:$H$20,0)),"Found in Books","Missing in Books"))</f>
        <v/>
      </c>
    </row>
    <row r="13" customFormat="false" ht="15" hidden="false" customHeight="false" outlineLevel="0" collapsed="false">
      <c r="B13" s="8" t="n">
        <v>7</v>
      </c>
      <c r="C13" s="9"/>
      <c r="D13" s="9"/>
      <c r="E13" s="9"/>
      <c r="F13" s="10"/>
      <c r="G13" s="10"/>
      <c r="H13" s="8" t="str">
        <f aca="false">IF(D13="","",C13&amp;SUBSTITUTE(D13,"-",""))</f>
        <v/>
      </c>
      <c r="J13" s="9"/>
      <c r="K13" s="9"/>
      <c r="L13" s="9"/>
      <c r="M13" s="10"/>
      <c r="N13" s="10"/>
      <c r="O13" s="8" t="str">
        <f aca="false">IF(K13="","",J13&amp;SUBSTITUTE(K13,"-",""))</f>
        <v/>
      </c>
      <c r="Q13" s="11" t="str">
        <f aca="false">IF(H13="","",IFERROR(INDEX($M$7:$M$19,MATCH(H13,$O$7:$O$19,0)),""))</f>
        <v/>
      </c>
      <c r="R13" s="11" t="str">
        <f aca="false">IF(H13="","",IFERROR(INDEX($N$7:$N$19,MATCH(H13,$O$7:$O$19,0)),""))</f>
        <v/>
      </c>
      <c r="S13" s="11" t="str">
        <f aca="false">IF(OR(H13="",R13=""),"",G13-R13)</f>
        <v/>
      </c>
      <c r="T13" s="12" t="str">
        <f aca="false">IF(H13="","",IF(R13="","Missing in GSTR-1",IF(ABS(G13-R13)&gt;1,"Mismatch","Matched")))</f>
        <v/>
      </c>
      <c r="V13" s="12" t="str">
        <f aca="false">IF(O13="","",IF(ISNUMBER(MATCH(O13,$H$7:$H$20,0)),"Found in Books","Missing in Books"))</f>
        <v/>
      </c>
    </row>
    <row r="14" customFormat="false" ht="15" hidden="false" customHeight="false" outlineLevel="0" collapsed="false">
      <c r="B14" s="8" t="n">
        <v>8</v>
      </c>
      <c r="C14" s="9"/>
      <c r="D14" s="9"/>
      <c r="E14" s="9"/>
      <c r="F14" s="10"/>
      <c r="G14" s="10"/>
      <c r="H14" s="8" t="str">
        <f aca="false">IF(D14="","",C14&amp;SUBSTITUTE(D14,"-",""))</f>
        <v/>
      </c>
      <c r="J14" s="9"/>
      <c r="K14" s="9"/>
      <c r="L14" s="9"/>
      <c r="M14" s="10"/>
      <c r="N14" s="10"/>
      <c r="O14" s="8" t="str">
        <f aca="false">IF(K14="","",J14&amp;SUBSTITUTE(K14,"-",""))</f>
        <v/>
      </c>
      <c r="Q14" s="11" t="str">
        <f aca="false">IF(H14="","",IFERROR(INDEX($M$7:$M$19,MATCH(H14,$O$7:$O$19,0)),""))</f>
        <v/>
      </c>
      <c r="R14" s="11" t="str">
        <f aca="false">IF(H14="","",IFERROR(INDEX($N$7:$N$19,MATCH(H14,$O$7:$O$19,0)),""))</f>
        <v/>
      </c>
      <c r="S14" s="11" t="str">
        <f aca="false">IF(OR(H14="",R14=""),"",G14-R14)</f>
        <v/>
      </c>
      <c r="T14" s="12" t="str">
        <f aca="false">IF(H14="","",IF(R14="","Missing in GSTR-1",IF(ABS(G14-R14)&gt;1,"Mismatch","Matched")))</f>
        <v/>
      </c>
      <c r="V14" s="12" t="str">
        <f aca="false">IF(O14="","",IF(ISNUMBER(MATCH(O14,$H$7:$H$20,0)),"Found in Books","Missing in Books"))</f>
        <v/>
      </c>
    </row>
    <row r="15" customFormat="false" ht="15" hidden="false" customHeight="false" outlineLevel="0" collapsed="false">
      <c r="B15" s="8" t="n">
        <v>9</v>
      </c>
      <c r="C15" s="9"/>
      <c r="D15" s="9"/>
      <c r="E15" s="9"/>
      <c r="F15" s="10"/>
      <c r="G15" s="10"/>
      <c r="H15" s="8" t="str">
        <f aca="false">IF(D15="","",C15&amp;SUBSTITUTE(D15,"-",""))</f>
        <v/>
      </c>
      <c r="J15" s="9"/>
      <c r="K15" s="9"/>
      <c r="L15" s="9"/>
      <c r="M15" s="10"/>
      <c r="N15" s="10"/>
      <c r="O15" s="8" t="str">
        <f aca="false">IF(K15="","",J15&amp;SUBSTITUTE(K15,"-",""))</f>
        <v/>
      </c>
      <c r="Q15" s="11" t="str">
        <f aca="false">IF(H15="","",IFERROR(INDEX($M$7:$M$19,MATCH(H15,$O$7:$O$19,0)),""))</f>
        <v/>
      </c>
      <c r="R15" s="11" t="str">
        <f aca="false">IF(H15="","",IFERROR(INDEX($N$7:$N$19,MATCH(H15,$O$7:$O$19,0)),""))</f>
        <v/>
      </c>
      <c r="S15" s="11" t="str">
        <f aca="false">IF(OR(H15="",R15=""),"",G15-R15)</f>
        <v/>
      </c>
      <c r="T15" s="12" t="str">
        <f aca="false">IF(H15="","",IF(R15="","Missing in GSTR-1",IF(ABS(G15-R15)&gt;1,"Mismatch","Matched")))</f>
        <v/>
      </c>
      <c r="V15" s="12" t="str">
        <f aca="false">IF(O15="","",IF(ISNUMBER(MATCH(O15,$H$7:$H$20,0)),"Found in Books","Missing in Books"))</f>
        <v/>
      </c>
    </row>
    <row r="16" customFormat="false" ht="15" hidden="false" customHeight="false" outlineLevel="0" collapsed="false">
      <c r="B16" s="8" t="n">
        <v>10</v>
      </c>
      <c r="C16" s="9"/>
      <c r="D16" s="9"/>
      <c r="E16" s="9"/>
      <c r="F16" s="10"/>
      <c r="G16" s="10"/>
      <c r="H16" s="8" t="str">
        <f aca="false">IF(D16="","",C16&amp;SUBSTITUTE(D16,"-",""))</f>
        <v/>
      </c>
      <c r="J16" s="9"/>
      <c r="K16" s="9"/>
      <c r="L16" s="9"/>
      <c r="M16" s="10"/>
      <c r="N16" s="10"/>
      <c r="O16" s="8" t="str">
        <f aca="false">IF(K16="","",J16&amp;SUBSTITUTE(K16,"-",""))</f>
        <v/>
      </c>
      <c r="Q16" s="11" t="str">
        <f aca="false">IF(H16="","",IFERROR(INDEX($M$7:$M$19,MATCH(H16,$O$7:$O$19,0)),""))</f>
        <v/>
      </c>
      <c r="R16" s="11" t="str">
        <f aca="false">IF(H16="","",IFERROR(INDEX($N$7:$N$19,MATCH(H16,$O$7:$O$19,0)),""))</f>
        <v/>
      </c>
      <c r="S16" s="11" t="str">
        <f aca="false">IF(OR(H16="",R16=""),"",G16-R16)</f>
        <v/>
      </c>
      <c r="T16" s="12" t="str">
        <f aca="false">IF(H16="","",IF(R16="","Missing in GSTR-1",IF(ABS(G16-R16)&gt;1,"Mismatch","Matched")))</f>
        <v/>
      </c>
      <c r="V16" s="12" t="str">
        <f aca="false">IF(O16="","",IF(ISNUMBER(MATCH(O16,$H$7:$H$20,0)),"Found in Books","Missing in Books"))</f>
        <v/>
      </c>
    </row>
    <row r="17" customFormat="false" ht="15" hidden="false" customHeight="false" outlineLevel="0" collapsed="false">
      <c r="B17" s="8" t="n">
        <v>11</v>
      </c>
      <c r="C17" s="9"/>
      <c r="D17" s="9"/>
      <c r="E17" s="9"/>
      <c r="F17" s="10"/>
      <c r="G17" s="10"/>
      <c r="H17" s="8" t="str">
        <f aca="false">IF(D17="","",C17&amp;SUBSTITUTE(D17,"-",""))</f>
        <v/>
      </c>
      <c r="J17" s="9"/>
      <c r="K17" s="9"/>
      <c r="L17" s="9"/>
      <c r="M17" s="10"/>
      <c r="N17" s="10"/>
      <c r="O17" s="8" t="str">
        <f aca="false">IF(K17="","",J17&amp;SUBSTITUTE(K17,"-",""))</f>
        <v/>
      </c>
      <c r="Q17" s="11" t="str">
        <f aca="false">IF(H17="","",IFERROR(INDEX($M$7:$M$19,MATCH(H17,$O$7:$O$19,0)),""))</f>
        <v/>
      </c>
      <c r="R17" s="11" t="str">
        <f aca="false">IF(H17="","",IFERROR(INDEX($N$7:$N$19,MATCH(H17,$O$7:$O$19,0)),""))</f>
        <v/>
      </c>
      <c r="S17" s="11" t="str">
        <f aca="false">IF(OR(H17="",R17=""),"",G17-R17)</f>
        <v/>
      </c>
      <c r="T17" s="12" t="str">
        <f aca="false">IF(H17="","",IF(R17="","Missing in GSTR-1",IF(ABS(G17-R17)&gt;1,"Mismatch","Matched")))</f>
        <v/>
      </c>
      <c r="V17" s="12" t="str">
        <f aca="false">IF(O17="","",IF(ISNUMBER(MATCH(O17,$H$7:$H$20,0)),"Found in Books","Missing in Books"))</f>
        <v/>
      </c>
    </row>
    <row r="18" customFormat="false" ht="15" hidden="false" customHeight="false" outlineLevel="0" collapsed="false">
      <c r="B18" s="8" t="n">
        <v>12</v>
      </c>
      <c r="C18" s="9"/>
      <c r="D18" s="9"/>
      <c r="E18" s="9"/>
      <c r="F18" s="10"/>
      <c r="G18" s="10"/>
      <c r="H18" s="8" t="str">
        <f aca="false">IF(D18="","",C18&amp;SUBSTITUTE(D18,"-",""))</f>
        <v/>
      </c>
      <c r="J18" s="9"/>
      <c r="K18" s="9"/>
      <c r="L18" s="9"/>
      <c r="M18" s="10"/>
      <c r="N18" s="10"/>
      <c r="O18" s="8" t="str">
        <f aca="false">IF(K18="","",J18&amp;SUBSTITUTE(K18,"-",""))</f>
        <v/>
      </c>
      <c r="Q18" s="11" t="str">
        <f aca="false">IF(H18="","",IFERROR(INDEX($M$7:$M$19,MATCH(H18,$O$7:$O$19,0)),""))</f>
        <v/>
      </c>
      <c r="R18" s="11" t="str">
        <f aca="false">IF(H18="","",IFERROR(INDEX($N$7:$N$19,MATCH(H18,$O$7:$O$19,0)),""))</f>
        <v/>
      </c>
      <c r="S18" s="11" t="str">
        <f aca="false">IF(OR(H18="",R18=""),"",G18-R18)</f>
        <v/>
      </c>
      <c r="T18" s="12" t="str">
        <f aca="false">IF(H18="","",IF(R18="","Missing in GSTR-1",IF(ABS(G18-R18)&gt;1,"Mismatch","Matched")))</f>
        <v/>
      </c>
      <c r="V18" s="12" t="str">
        <f aca="false">IF(O18="","",IF(ISNUMBER(MATCH(O18,$H$7:$H$20,0)),"Found in Books","Missing in Books"))</f>
        <v/>
      </c>
    </row>
    <row r="19" customFormat="false" ht="15" hidden="false" customHeight="false" outlineLevel="0" collapsed="false">
      <c r="B19" s="8" t="n">
        <v>13</v>
      </c>
      <c r="C19" s="9"/>
      <c r="D19" s="9"/>
      <c r="E19" s="9"/>
      <c r="F19" s="10"/>
      <c r="G19" s="10"/>
      <c r="H19" s="8" t="str">
        <f aca="false">IF(D19="","",C19&amp;SUBSTITUTE(D19,"-",""))</f>
        <v/>
      </c>
      <c r="J19" s="9"/>
      <c r="K19" s="9"/>
      <c r="L19" s="9"/>
      <c r="M19" s="10"/>
      <c r="N19" s="10"/>
      <c r="O19" s="8" t="str">
        <f aca="false">IF(K19="","",J19&amp;SUBSTITUTE(K19,"-",""))</f>
        <v/>
      </c>
      <c r="Q19" s="11" t="str">
        <f aca="false">IF(H19="","",IFERROR(INDEX($M$7:$M$19,MATCH(H19,$O$7:$O$19,0)),""))</f>
        <v/>
      </c>
      <c r="R19" s="11" t="str">
        <f aca="false">IF(H19="","",IFERROR(INDEX($N$7:$N$19,MATCH(H19,$O$7:$O$19,0)),""))</f>
        <v/>
      </c>
      <c r="S19" s="11" t="str">
        <f aca="false">IF(OR(H19="",R19=""),"",G19-R19)</f>
        <v/>
      </c>
      <c r="T19" s="12" t="str">
        <f aca="false">IF(H19="","",IF(R19="","Missing in GSTR-1",IF(ABS(G19-R19)&gt;1,"Mismatch","Matched")))</f>
        <v/>
      </c>
      <c r="V19" s="12" t="str">
        <f aca="false">IF(O19="","",IF(ISNUMBER(MATCH(O19,$H$7:$H$20,0)),"Found in Books","Missing in Books"))</f>
        <v/>
      </c>
    </row>
    <row r="20" customFormat="false" ht="15" hidden="false" customHeight="false" outlineLevel="0" collapsed="false">
      <c r="B20" s="8" t="n">
        <v>14</v>
      </c>
      <c r="C20" s="9"/>
      <c r="D20" s="9"/>
      <c r="E20" s="9"/>
      <c r="F20" s="10"/>
      <c r="G20" s="10"/>
      <c r="H20" s="8" t="str">
        <f aca="false">IF(D20="","",C20&amp;SUBSTITUTE(D20,"-",""))</f>
        <v/>
      </c>
      <c r="J20" s="9"/>
      <c r="K20" s="9"/>
      <c r="L20" s="9"/>
      <c r="M20" s="10"/>
      <c r="N20" s="10"/>
      <c r="O20" s="8" t="str">
        <f aca="false">IF(K20="","",J20&amp;SUBSTITUTE(K20,"-",""))</f>
        <v/>
      </c>
      <c r="Q20" s="11" t="str">
        <f aca="false">IF(H20="","",IFERROR(INDEX($M$7:$M$19,MATCH(H20,$O$7:$O$19,0)),""))</f>
        <v/>
      </c>
      <c r="R20" s="11" t="str">
        <f aca="false">IF(H20="","",IFERROR(INDEX($N$7:$N$19,MATCH(H20,$O$7:$O$19,0)),""))</f>
        <v/>
      </c>
      <c r="S20" s="11" t="str">
        <f aca="false">IF(OR(H20="",R20=""),"",G20-R20)</f>
        <v/>
      </c>
      <c r="T20" s="12" t="str">
        <f aca="false">IF(H20="","",IF(R20="","Missing in GSTR-1",IF(ABS(G20-R20)&gt;1,"Mismatch","Matched")))</f>
        <v/>
      </c>
      <c r="V20" s="12" t="str">
        <f aca="false">IF(O20="","",IF(ISNUMBER(MATCH(O20,$H$7:$H$20,0)),"Found in Books","Missing in Books"))</f>
        <v/>
      </c>
    </row>
  </sheetData>
  <mergeCells count="3">
    <mergeCell ref="B3:N3"/>
    <mergeCell ref="B5:H5"/>
    <mergeCell ref="J5:O5"/>
  </mergeCells>
  <conditionalFormatting sqref="T7:T20">
    <cfRule type="cellIs" priority="2" operator="equal" aboveAverage="0" equalAverage="0" bottom="0" percent="0" rank="0" text="" dxfId="0">
      <formula>"Matched"</formula>
    </cfRule>
    <cfRule type="cellIs" priority="3" operator="equal" aboveAverage="0" equalAverage="0" bottom="0" percent="0" rank="0" text="" dxfId="1">
      <formula>"Mismatch"</formula>
    </cfRule>
    <cfRule type="cellIs" priority="4" operator="equal" aboveAverage="0" equalAverage="0" bottom="0" percent="0" rank="0" text="" dxfId="2">
      <formula>"Missing in GSTR-1"</formula>
    </cfRule>
  </conditionalFormatting>
  <conditionalFormatting sqref="V7:V19">
    <cfRule type="cellIs" priority="5" operator="equal" aboveAverage="0" equalAverage="0" bottom="0" percent="0" rank="0" text="" dxfId="0">
      <formula>"Found in Books"</formula>
    </cfRule>
    <cfRule type="cellIs" priority="6" operator="equal" aboveAverage="0" equalAverage="0" bottom="0" percent="0" rank="0" text="" dxfId="2">
      <formula>"Missing in Books"</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
    <col collapsed="false" customWidth="true" hidden="false" outlineLevel="0" max="3" min="3" style="0" width="18"/>
    <col collapsed="false" customWidth="true" hidden="false" outlineLevel="0" max="4" min="4" style="0" width="16"/>
    <col collapsed="false" customWidth="true" hidden="false" outlineLevel="0" max="5" min="5" style="0" width="18"/>
    <col collapsed="false" customWidth="true" hidden="false" outlineLevel="0" max="6" min="6" style="0" width="16"/>
    <col collapsed="false" customWidth="true" hidden="false" outlineLevel="0" max="8" min="7" style="0" width="18"/>
    <col collapsed="false" customWidth="true" hidden="false" outlineLevel="0" max="9" min="9" style="0" width="12"/>
  </cols>
  <sheetData>
    <row r="2" customFormat="false" ht="17.35" hidden="false" customHeight="false" outlineLevel="0" collapsed="false">
      <c r="B2" s="1" t="s">
        <v>65</v>
      </c>
    </row>
    <row r="3" customFormat="false" ht="15" hidden="false" customHeight="true" outlineLevel="0" collapsed="false">
      <c r="B3" s="2" t="s">
        <v>66</v>
      </c>
      <c r="C3" s="2"/>
      <c r="D3" s="2"/>
      <c r="E3" s="2"/>
      <c r="F3" s="2"/>
      <c r="G3" s="2"/>
      <c r="H3" s="2"/>
      <c r="I3" s="2"/>
    </row>
    <row r="5" customFormat="false" ht="30" hidden="false" customHeight="true" outlineLevel="0" collapsed="false">
      <c r="B5" s="7" t="s">
        <v>67</v>
      </c>
      <c r="C5" s="7" t="s">
        <v>50</v>
      </c>
      <c r="D5" s="7" t="s">
        <v>68</v>
      </c>
      <c r="E5" s="7" t="s">
        <v>69</v>
      </c>
      <c r="F5" s="7" t="s">
        <v>70</v>
      </c>
      <c r="G5" s="7" t="s">
        <v>71</v>
      </c>
      <c r="H5" s="7" t="s">
        <v>72</v>
      </c>
      <c r="I5" s="7" t="s">
        <v>73</v>
      </c>
    </row>
    <row r="6" customFormat="false" ht="15" hidden="false" customHeight="false" outlineLevel="0" collapsed="false">
      <c r="B6" s="13" t="s">
        <v>74</v>
      </c>
      <c r="C6" s="14" t="n">
        <v>1500000</v>
      </c>
      <c r="D6" s="14" t="n">
        <v>270000</v>
      </c>
      <c r="E6" s="14" t="n">
        <v>1500000</v>
      </c>
      <c r="F6" s="14" t="n">
        <v>270000</v>
      </c>
      <c r="G6" s="11" t="n">
        <f aca="false">IF(OR(C6="",E6=""),"",C6-E6)</f>
        <v>0</v>
      </c>
      <c r="H6" s="11" t="n">
        <f aca="false">IF(OR(D6="",F6=""),"",D6-F6)</f>
        <v>0</v>
      </c>
      <c r="I6" s="12" t="str">
        <f aca="false">IF(OR(C6="",E6=""),"",IF(AND(ABS(G6)&lt;=1,ABS(H6)&lt;=1),"Matched","Review"))</f>
        <v>Matched</v>
      </c>
    </row>
    <row r="7" customFormat="false" ht="15" hidden="false" customHeight="false" outlineLevel="0" collapsed="false">
      <c r="B7" s="13" t="s">
        <v>75</v>
      </c>
      <c r="C7" s="14" t="n">
        <v>1750000</v>
      </c>
      <c r="D7" s="14" t="n">
        <v>315000</v>
      </c>
      <c r="E7" s="14" t="n">
        <v>1745000</v>
      </c>
      <c r="F7" s="14" t="n">
        <v>313500</v>
      </c>
      <c r="G7" s="11" t="n">
        <f aca="false">IF(OR(C7="",E7=""),"",C7-E7)</f>
        <v>5000</v>
      </c>
      <c r="H7" s="11" t="n">
        <f aca="false">IF(OR(D7="",F7=""),"",D7-F7)</f>
        <v>1500</v>
      </c>
      <c r="I7" s="12" t="str">
        <f aca="false">IF(OR(C7="",E7=""),"",IF(AND(ABS(G7)&lt;=1,ABS(H7)&lt;=1),"Matched","Review"))</f>
        <v>Review</v>
      </c>
    </row>
    <row r="8" customFormat="false" ht="15" hidden="false" customHeight="false" outlineLevel="0" collapsed="false">
      <c r="B8" s="13" t="s">
        <v>76</v>
      </c>
      <c r="C8" s="14" t="n">
        <v>1620000</v>
      </c>
      <c r="D8" s="14" t="n">
        <v>291600</v>
      </c>
      <c r="E8" s="14" t="n">
        <v>1620000</v>
      </c>
      <c r="F8" s="14" t="n">
        <v>291600</v>
      </c>
      <c r="G8" s="11" t="n">
        <f aca="false">IF(OR(C8="",E8=""),"",C8-E8)</f>
        <v>0</v>
      </c>
      <c r="H8" s="11" t="n">
        <f aca="false">IF(OR(D8="",F8=""),"",D8-F8)</f>
        <v>0</v>
      </c>
      <c r="I8" s="12" t="str">
        <f aca="false">IF(OR(C8="",E8=""),"",IF(AND(ABS(G8)&lt;=1,ABS(H8)&lt;=1),"Matched","Review"))</f>
        <v>Matched</v>
      </c>
    </row>
    <row r="9" customFormat="false" ht="15" hidden="false" customHeight="false" outlineLevel="0" collapsed="false">
      <c r="B9" s="13" t="s">
        <v>77</v>
      </c>
      <c r="C9" s="14"/>
      <c r="D9" s="14"/>
      <c r="E9" s="14"/>
      <c r="F9" s="14"/>
      <c r="G9" s="11" t="str">
        <f aca="false">IF(OR(C9="",E9=""),"",C9-E9)</f>
        <v/>
      </c>
      <c r="H9" s="11" t="str">
        <f aca="false">IF(OR(D9="",F9=""),"",D9-F9)</f>
        <v/>
      </c>
      <c r="I9" s="12" t="str">
        <f aca="false">IF(OR(C9="",E9=""),"",IF(AND(ABS(G9)&lt;=1,ABS(H9)&lt;=1),"Matched","Review"))</f>
        <v/>
      </c>
    </row>
    <row r="10" customFormat="false" ht="15" hidden="false" customHeight="false" outlineLevel="0" collapsed="false">
      <c r="B10" s="13" t="s">
        <v>78</v>
      </c>
      <c r="C10" s="14"/>
      <c r="D10" s="14"/>
      <c r="E10" s="14"/>
      <c r="F10" s="14"/>
      <c r="G10" s="11" t="str">
        <f aca="false">IF(OR(C10="",E10=""),"",C10-E10)</f>
        <v/>
      </c>
      <c r="H10" s="11" t="str">
        <f aca="false">IF(OR(D10="",F10=""),"",D10-F10)</f>
        <v/>
      </c>
      <c r="I10" s="12" t="str">
        <f aca="false">IF(OR(C10="",E10=""),"",IF(AND(ABS(G10)&lt;=1,ABS(H10)&lt;=1),"Matched","Review"))</f>
        <v/>
      </c>
    </row>
    <row r="11" customFormat="false" ht="15" hidden="false" customHeight="false" outlineLevel="0" collapsed="false">
      <c r="B11" s="13" t="s">
        <v>79</v>
      </c>
      <c r="C11" s="14"/>
      <c r="D11" s="14"/>
      <c r="E11" s="14"/>
      <c r="F11" s="14"/>
      <c r="G11" s="11" t="str">
        <f aca="false">IF(OR(C11="",E11=""),"",C11-E11)</f>
        <v/>
      </c>
      <c r="H11" s="11" t="str">
        <f aca="false">IF(OR(D11="",F11=""),"",D11-F11)</f>
        <v/>
      </c>
      <c r="I11" s="12" t="str">
        <f aca="false">IF(OR(C11="",E11=""),"",IF(AND(ABS(G11)&lt;=1,ABS(H11)&lt;=1),"Matched","Review"))</f>
        <v/>
      </c>
    </row>
    <row r="12" customFormat="false" ht="15" hidden="false" customHeight="false" outlineLevel="0" collapsed="false">
      <c r="B12" s="13" t="s">
        <v>80</v>
      </c>
      <c r="C12" s="14"/>
      <c r="D12" s="14"/>
      <c r="E12" s="14"/>
      <c r="F12" s="14"/>
      <c r="G12" s="11" t="str">
        <f aca="false">IF(OR(C12="",E12=""),"",C12-E12)</f>
        <v/>
      </c>
      <c r="H12" s="11" t="str">
        <f aca="false">IF(OR(D12="",F12=""),"",D12-F12)</f>
        <v/>
      </c>
      <c r="I12" s="12" t="str">
        <f aca="false">IF(OR(C12="",E12=""),"",IF(AND(ABS(G12)&lt;=1,ABS(H12)&lt;=1),"Matched","Review"))</f>
        <v/>
      </c>
    </row>
    <row r="13" customFormat="false" ht="15" hidden="false" customHeight="false" outlineLevel="0" collapsed="false">
      <c r="B13" s="13" t="s">
        <v>81</v>
      </c>
      <c r="C13" s="14"/>
      <c r="D13" s="14"/>
      <c r="E13" s="14"/>
      <c r="F13" s="14"/>
      <c r="G13" s="11" t="str">
        <f aca="false">IF(OR(C13="",E13=""),"",C13-E13)</f>
        <v/>
      </c>
      <c r="H13" s="11" t="str">
        <f aca="false">IF(OR(D13="",F13=""),"",D13-F13)</f>
        <v/>
      </c>
      <c r="I13" s="12" t="str">
        <f aca="false">IF(OR(C13="",E13=""),"",IF(AND(ABS(G13)&lt;=1,ABS(H13)&lt;=1),"Matched","Review"))</f>
        <v/>
      </c>
    </row>
    <row r="14" customFormat="false" ht="15" hidden="false" customHeight="false" outlineLevel="0" collapsed="false">
      <c r="B14" s="13" t="s">
        <v>82</v>
      </c>
      <c r="C14" s="14"/>
      <c r="D14" s="14"/>
      <c r="E14" s="14"/>
      <c r="F14" s="14"/>
      <c r="G14" s="11" t="str">
        <f aca="false">IF(OR(C14="",E14=""),"",C14-E14)</f>
        <v/>
      </c>
      <c r="H14" s="11" t="str">
        <f aca="false">IF(OR(D14="",F14=""),"",D14-F14)</f>
        <v/>
      </c>
      <c r="I14" s="12" t="str">
        <f aca="false">IF(OR(C14="",E14=""),"",IF(AND(ABS(G14)&lt;=1,ABS(H14)&lt;=1),"Matched","Review"))</f>
        <v/>
      </c>
    </row>
    <row r="15" customFormat="false" ht="15" hidden="false" customHeight="false" outlineLevel="0" collapsed="false">
      <c r="B15" s="13" t="s">
        <v>83</v>
      </c>
      <c r="C15" s="14"/>
      <c r="D15" s="14"/>
      <c r="E15" s="14"/>
      <c r="F15" s="14"/>
      <c r="G15" s="11" t="str">
        <f aca="false">IF(OR(C15="",E15=""),"",C15-E15)</f>
        <v/>
      </c>
      <c r="H15" s="11" t="str">
        <f aca="false">IF(OR(D15="",F15=""),"",D15-F15)</f>
        <v/>
      </c>
      <c r="I15" s="12" t="str">
        <f aca="false">IF(OR(C15="",E15=""),"",IF(AND(ABS(G15)&lt;=1,ABS(H15)&lt;=1),"Matched","Review"))</f>
        <v/>
      </c>
    </row>
    <row r="16" customFormat="false" ht="15" hidden="false" customHeight="false" outlineLevel="0" collapsed="false">
      <c r="B16" s="13" t="s">
        <v>84</v>
      </c>
      <c r="C16" s="14"/>
      <c r="D16" s="14"/>
      <c r="E16" s="14"/>
      <c r="F16" s="14"/>
      <c r="G16" s="11" t="str">
        <f aca="false">IF(OR(C16="",E16=""),"",C16-E16)</f>
        <v/>
      </c>
      <c r="H16" s="11" t="str">
        <f aca="false">IF(OR(D16="",F16=""),"",D16-F16)</f>
        <v/>
      </c>
      <c r="I16" s="12" t="str">
        <f aca="false">IF(OR(C16="",E16=""),"",IF(AND(ABS(G16)&lt;=1,ABS(H16)&lt;=1),"Matched","Review"))</f>
        <v/>
      </c>
    </row>
    <row r="17" customFormat="false" ht="15" hidden="false" customHeight="false" outlineLevel="0" collapsed="false">
      <c r="B17" s="13" t="s">
        <v>85</v>
      </c>
      <c r="C17" s="14"/>
      <c r="D17" s="14"/>
      <c r="E17" s="14"/>
      <c r="F17" s="14"/>
      <c r="G17" s="11" t="str">
        <f aca="false">IF(OR(C17="",E17=""),"",C17-E17)</f>
        <v/>
      </c>
      <c r="H17" s="11" t="str">
        <f aca="false">IF(OR(D17="",F17=""),"",D17-F17)</f>
        <v/>
      </c>
      <c r="I17" s="12" t="str">
        <f aca="false">IF(OR(C17="",E17=""),"",IF(AND(ABS(G17)&lt;=1,ABS(H17)&lt;=1),"Matched","Review"))</f>
        <v/>
      </c>
    </row>
    <row r="18" customFormat="false" ht="15" hidden="false" customHeight="false" outlineLevel="0" collapsed="false">
      <c r="B18" s="13" t="s">
        <v>86</v>
      </c>
      <c r="C18" s="15" t="n">
        <f aca="false">SUM(C6:C17)</f>
        <v>4870000</v>
      </c>
      <c r="D18" s="15" t="n">
        <f aca="false">SUM(D6:D17)</f>
        <v>876600</v>
      </c>
      <c r="E18" s="15" t="n">
        <f aca="false">SUM(E6:E17)</f>
        <v>4865000</v>
      </c>
      <c r="F18" s="15" t="n">
        <f aca="false">SUM(F6:F17)</f>
        <v>875100</v>
      </c>
      <c r="G18" s="15" t="n">
        <f aca="false">SUM(G6:G17)</f>
        <v>5000</v>
      </c>
      <c r="H18" s="15" t="n">
        <f aca="false">SUM(H6:H17)</f>
        <v>1500</v>
      </c>
      <c r="I18" s="16"/>
    </row>
  </sheetData>
  <mergeCells count="1">
    <mergeCell ref="B3:I3"/>
  </mergeCells>
  <conditionalFormatting sqref="I6:I17">
    <cfRule type="cellIs" priority="2" operator="equal" aboveAverage="0" equalAverage="0" bottom="0" percent="0" rank="0" text="" dxfId="0">
      <formula>"Matched"</formula>
    </cfRule>
    <cfRule type="cellIs" priority="3" operator="equal" aboveAverage="0" equalAverage="0" bottom="0" percent="0" rank="0" text="" dxfId="1">
      <formula>"Review"</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3"/>
    <col collapsed="false" customWidth="true" hidden="false" outlineLevel="0" max="4" min="4" style="0" width="18"/>
    <col collapsed="false" customWidth="true" hidden="false" outlineLevel="0" max="6" min="5" style="0" width="14"/>
  </cols>
  <sheetData>
    <row r="2" customFormat="false" ht="17.35" hidden="false" customHeight="false" outlineLevel="0" collapsed="false">
      <c r="B2" s="1" t="s">
        <v>87</v>
      </c>
    </row>
    <row r="3" customFormat="false" ht="23.85" hidden="false" customHeight="true" outlineLevel="0" collapsed="false">
      <c r="B3" s="2" t="s">
        <v>88</v>
      </c>
      <c r="C3" s="2"/>
      <c r="D3" s="2"/>
      <c r="E3" s="2"/>
      <c r="F3" s="2"/>
    </row>
    <row r="5" customFormat="false" ht="15" hidden="false" customHeight="false" outlineLevel="0" collapsed="false">
      <c r="B5" s="17" t="s">
        <v>89</v>
      </c>
      <c r="C5" s="17"/>
      <c r="D5" s="17"/>
    </row>
    <row r="6" customFormat="false" ht="15" hidden="false" customHeight="false" outlineLevel="0" collapsed="false">
      <c r="B6" s="8" t="s">
        <v>90</v>
      </c>
      <c r="D6" s="13" t="n">
        <f aca="false">COUNTIF('Purchase Reco (ITC)'!T7:T21,"Matched")</f>
        <v>3</v>
      </c>
    </row>
    <row r="7" customFormat="false" ht="15" hidden="false" customHeight="false" outlineLevel="0" collapsed="false">
      <c r="B7" s="8" t="s">
        <v>91</v>
      </c>
      <c r="D7" s="13" t="n">
        <f aca="false">COUNTIF('Purchase Reco (ITC)'!T7:T21,"Mismatch")</f>
        <v>1</v>
      </c>
    </row>
    <row r="8" customFormat="false" ht="15" hidden="false" customHeight="false" outlineLevel="0" collapsed="false">
      <c r="B8" s="8" t="s">
        <v>92</v>
      </c>
      <c r="D8" s="13" t="n">
        <f aca="false">COUNTIF('Purchase Reco (ITC)'!T7:T21,"Missing in GSTR-2B")</f>
        <v>1</v>
      </c>
    </row>
    <row r="9" customFormat="false" ht="15" hidden="false" customHeight="false" outlineLevel="0" collapsed="false">
      <c r="B9" s="8" t="s">
        <v>93</v>
      </c>
      <c r="D9" s="13" t="n">
        <f aca="false">COUNTIF('Purchase Reco (ITC)'!V7:V20,"Missing in Books")</f>
        <v>0</v>
      </c>
    </row>
    <row r="10" customFormat="false" ht="15" hidden="false" customHeight="false" outlineLevel="0" collapsed="false">
      <c r="B10" s="8" t="s">
        <v>94</v>
      </c>
      <c r="D10" s="15" t="n">
        <f aca="false">SUM('Purchase Reco (ITC)'!G7:G21)</f>
        <v>53460</v>
      </c>
    </row>
    <row r="11" customFormat="false" ht="15" hidden="false" customHeight="false" outlineLevel="0" collapsed="false">
      <c r="B11" s="8" t="s">
        <v>95</v>
      </c>
      <c r="D11" s="15" t="n">
        <f aca="false">SUM('Purchase Reco (ITC)'!N7:N20)</f>
        <v>50400</v>
      </c>
    </row>
    <row r="13" customFormat="false" ht="15" hidden="false" customHeight="false" outlineLevel="0" collapsed="false">
      <c r="B13" s="17" t="s">
        <v>96</v>
      </c>
      <c r="C13" s="17"/>
      <c r="D13" s="17"/>
    </row>
    <row r="14" customFormat="false" ht="15" hidden="false" customHeight="false" outlineLevel="0" collapsed="false">
      <c r="B14" s="8" t="s">
        <v>90</v>
      </c>
      <c r="D14" s="13" t="n">
        <f aca="false">COUNTIF('Sales Reco (Outward)'!T7:T20,"Matched")</f>
        <v>2</v>
      </c>
    </row>
    <row r="15" customFormat="false" ht="15" hidden="false" customHeight="false" outlineLevel="0" collapsed="false">
      <c r="B15" s="8" t="s">
        <v>91</v>
      </c>
      <c r="D15" s="13" t="n">
        <f aca="false">COUNTIF('Sales Reco (Outward)'!T7:T20,"Mismatch")</f>
        <v>1</v>
      </c>
    </row>
    <row r="16" customFormat="false" ht="15" hidden="false" customHeight="false" outlineLevel="0" collapsed="false">
      <c r="B16" s="8" t="s">
        <v>97</v>
      </c>
      <c r="D16" s="13" t="n">
        <f aca="false">COUNTIF('Sales Reco (Outward)'!T7:T20,"Missing in GSTR-1")</f>
        <v>1</v>
      </c>
    </row>
    <row r="17" customFormat="false" ht="15" hidden="false" customHeight="false" outlineLevel="0" collapsed="false">
      <c r="B17" s="8" t="s">
        <v>98</v>
      </c>
      <c r="D17" s="13" t="n">
        <f aca="false">COUNTIF('Sales Reco (Outward)'!V7:V19,"Missing in Books")</f>
        <v>0</v>
      </c>
    </row>
    <row r="18" customFormat="false" ht="15" hidden="false" customHeight="false" outlineLevel="0" collapsed="false">
      <c r="B18" s="8" t="s">
        <v>99</v>
      </c>
      <c r="D18" s="15" t="n">
        <f aca="false">SUM('Sales Reco (Outward)'!G7:G20)</f>
        <v>68400</v>
      </c>
    </row>
    <row r="19" customFormat="false" ht="15" hidden="false" customHeight="false" outlineLevel="0" collapsed="false">
      <c r="B19" s="8" t="s">
        <v>100</v>
      </c>
      <c r="D19" s="15" t="n">
        <f aca="false">SUM('Sales Reco (Outward)'!N7:N19)</f>
        <v>59300</v>
      </c>
    </row>
    <row r="21" customFormat="false" ht="15" hidden="false" customHeight="false" outlineLevel="0" collapsed="false">
      <c r="B21" s="17" t="s">
        <v>101</v>
      </c>
      <c r="C21" s="17"/>
      <c r="D21" s="17"/>
    </row>
    <row r="22" customFormat="false" ht="15" hidden="false" customHeight="false" outlineLevel="0" collapsed="false">
      <c r="B22" s="8" t="s">
        <v>102</v>
      </c>
      <c r="D22" s="13" t="n">
        <f aca="false">COUNTIF('GSTR-1 vs GSTR-3B'!I6:I17,"Matched")</f>
        <v>2</v>
      </c>
    </row>
    <row r="23" customFormat="false" ht="15" hidden="false" customHeight="false" outlineLevel="0" collapsed="false">
      <c r="B23" s="8" t="s">
        <v>103</v>
      </c>
      <c r="D23" s="13" t="n">
        <f aca="false">COUNTIF('GSTR-1 vs GSTR-3B'!I6:I17,"Review")</f>
        <v>1</v>
      </c>
    </row>
    <row r="24" customFormat="false" ht="15" hidden="false" customHeight="false" outlineLevel="0" collapsed="false">
      <c r="B24" s="8" t="s">
        <v>104</v>
      </c>
      <c r="D24" s="15" t="n">
        <f aca="false">SUM('GSTR-1 vs GSTR-3B'!G6:G17)</f>
        <v>5000</v>
      </c>
    </row>
    <row r="25" customFormat="false" ht="15" hidden="false" customHeight="false" outlineLevel="0" collapsed="false">
      <c r="B25" s="8" t="s">
        <v>105</v>
      </c>
      <c r="D25" s="15" t="n">
        <f aca="false">SUM('GSTR-1 vs GSTR-3B'!H6:H17)</f>
        <v>1500</v>
      </c>
    </row>
  </sheetData>
  <mergeCells count="4">
    <mergeCell ref="B3:F3"/>
    <mergeCell ref="B5:D5"/>
    <mergeCell ref="B13:D13"/>
    <mergeCell ref="B21:D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2026-08-09T14:39:12Z</dcterms:created>
  <dc:creator>openpyxl</dc:creator>
  <dc:description/>
  <dc:language>en-US</dc:language>
  <cp:lastModifiedBy/>
  <dcterms:modified xsi:type="dcterms:W3CDTF">2026-08-09T14:39:12Z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